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5135" windowHeight="10680" tabRatio="765" activeTab="7"/>
  </bookViews>
  <sheets>
    <sheet name="прил 8" sheetId="3" r:id="rId1"/>
    <sheet name="прил 10" sheetId="2" r:id="rId2"/>
    <sheet name="прил 2 ОВП" sheetId="4" r:id="rId3"/>
    <sheet name="прил 5 ОВП" sheetId="5" r:id="rId4"/>
    <sheet name="прил 2МРЦ" sheetId="7" r:id="rId5"/>
    <sheet name="прил 5 ЦМИ" sheetId="8" r:id="rId6"/>
    <sheet name="проект 1 -2020" sheetId="9" r:id="rId7"/>
    <sheet name="проект 4-2020" sheetId="10" r:id="rId8"/>
  </sheets>
  <definedNames>
    <definedName name="_xlnm.Print_Titles" localSheetId="1">'прил 10'!#REF!</definedName>
    <definedName name="_xlnm.Print_Titles" localSheetId="0">'прил 8'!$13:$18</definedName>
  </definedNames>
  <calcPr calcId="125725"/>
</workbook>
</file>

<file path=xl/calcChain.xml><?xml version="1.0" encoding="utf-8"?>
<calcChain xmlns="http://schemas.openxmlformats.org/spreadsheetml/2006/main">
  <c r="I37" i="4"/>
  <c r="J37"/>
  <c r="K37"/>
  <c r="L37"/>
  <c r="M37"/>
  <c r="N37"/>
  <c r="O37"/>
  <c r="P37"/>
  <c r="Q37"/>
  <c r="R37"/>
  <c r="S37"/>
  <c r="T37"/>
  <c r="I35" i="7"/>
  <c r="J35"/>
  <c r="K35"/>
  <c r="L35"/>
  <c r="M35"/>
  <c r="N35"/>
  <c r="O35"/>
  <c r="P35"/>
  <c r="Q35"/>
  <c r="R35"/>
  <c r="S35"/>
  <c r="T35"/>
  <c r="I31"/>
  <c r="I23" s="1"/>
  <c r="J31"/>
  <c r="J23" s="1"/>
  <c r="K31"/>
  <c r="K23" s="1"/>
  <c r="L31"/>
  <c r="L23" s="1"/>
  <c r="M31"/>
  <c r="M23" s="1"/>
  <c r="N31"/>
  <c r="N23" s="1"/>
  <c r="O31"/>
  <c r="O23" s="1"/>
  <c r="P31"/>
  <c r="P23" s="1"/>
  <c r="Q31"/>
  <c r="Q23" s="1"/>
  <c r="R31"/>
  <c r="R23" s="1"/>
  <c r="S31"/>
  <c r="S23" s="1"/>
  <c r="T31"/>
  <c r="T23" s="1"/>
  <c r="H25" i="8"/>
  <c r="H26"/>
  <c r="H27"/>
  <c r="H28"/>
  <c r="H29"/>
  <c r="H30"/>
  <c r="H24"/>
  <c r="H23" s="1"/>
  <c r="H25" i="5"/>
  <c r="H26"/>
  <c r="H27"/>
  <c r="H28"/>
  <c r="H29"/>
  <c r="H30"/>
  <c r="H23"/>
  <c r="T24"/>
  <c r="T22" s="1"/>
  <c r="T21" s="1"/>
  <c r="S24"/>
  <c r="K24"/>
  <c r="J24"/>
  <c r="H24" s="1"/>
  <c r="I23" i="8"/>
  <c r="I22" s="1"/>
  <c r="H31"/>
  <c r="H32"/>
  <c r="H33"/>
  <c r="H34"/>
  <c r="H35"/>
  <c r="T23"/>
  <c r="S23"/>
  <c r="S22" s="1"/>
  <c r="S20" s="1"/>
  <c r="R23"/>
  <c r="Q23"/>
  <c r="Q22" s="1"/>
  <c r="P23"/>
  <c r="P22" s="1"/>
  <c r="O23"/>
  <c r="O22" s="1"/>
  <c r="N23"/>
  <c r="M23"/>
  <c r="M22" s="1"/>
  <c r="L23"/>
  <c r="L22" s="1"/>
  <c r="K23"/>
  <c r="K22" s="1"/>
  <c r="J23"/>
  <c r="T22"/>
  <c r="T20" s="1"/>
  <c r="R22"/>
  <c r="R21" s="1"/>
  <c r="N22"/>
  <c r="N21" s="1"/>
  <c r="J22"/>
  <c r="J21" s="1"/>
  <c r="H40" i="7"/>
  <c r="H42"/>
  <c r="H31" i="5"/>
  <c r="H32"/>
  <c r="H33"/>
  <c r="H34"/>
  <c r="H35"/>
  <c r="H36"/>
  <c r="H39"/>
  <c r="H38"/>
  <c r="T37"/>
  <c r="S37"/>
  <c r="R37"/>
  <c r="Q37"/>
  <c r="P37"/>
  <c r="O37"/>
  <c r="N37"/>
  <c r="M37"/>
  <c r="L37"/>
  <c r="K37"/>
  <c r="J37"/>
  <c r="I37"/>
  <c r="P22"/>
  <c r="P21" s="1"/>
  <c r="P20" s="1"/>
  <c r="P19" s="1"/>
  <c r="L22"/>
  <c r="L21" s="1"/>
  <c r="S22"/>
  <c r="S21" s="1"/>
  <c r="S20" s="1"/>
  <c r="S19" s="1"/>
  <c r="R22"/>
  <c r="R21" s="1"/>
  <c r="R20" s="1"/>
  <c r="R19" s="1"/>
  <c r="Q22"/>
  <c r="O22"/>
  <c r="O21" s="1"/>
  <c r="O20" s="1"/>
  <c r="O19" s="1"/>
  <c r="N22"/>
  <c r="N21" s="1"/>
  <c r="M22"/>
  <c r="K22"/>
  <c r="K21" s="1"/>
  <c r="I22"/>
  <c r="I21" s="1"/>
  <c r="I20" s="1"/>
  <c r="I19" s="1"/>
  <c r="Q21"/>
  <c r="Q20" s="1"/>
  <c r="Q19" s="1"/>
  <c r="M21"/>
  <c r="H22" l="1"/>
  <c r="N20"/>
  <c r="N19" s="1"/>
  <c r="J22"/>
  <c r="J21" s="1"/>
  <c r="J20" s="1"/>
  <c r="J19" s="1"/>
  <c r="L20"/>
  <c r="L19" s="1"/>
  <c r="O20" i="8"/>
  <c r="O21"/>
  <c r="K20"/>
  <c r="K21"/>
  <c r="T21"/>
  <c r="P21"/>
  <c r="P20"/>
  <c r="L21"/>
  <c r="L20"/>
  <c r="S21"/>
  <c r="H22"/>
  <c r="I20"/>
  <c r="I21"/>
  <c r="Q20"/>
  <c r="Q21"/>
  <c r="M20"/>
  <c r="M21"/>
  <c r="J20"/>
  <c r="N20"/>
  <c r="R20"/>
  <c r="H37" i="5"/>
  <c r="M20"/>
  <c r="M19" s="1"/>
  <c r="K20"/>
  <c r="K19" s="1"/>
  <c r="T20"/>
  <c r="T19" s="1"/>
  <c r="H21"/>
  <c r="H20" s="1"/>
  <c r="H19" s="1"/>
  <c r="J22" i="7"/>
  <c r="J21" s="1"/>
  <c r="K22"/>
  <c r="K21" s="1"/>
  <c r="L22"/>
  <c r="L21" s="1"/>
  <c r="M22"/>
  <c r="M21" s="1"/>
  <c r="N22"/>
  <c r="N21" s="1"/>
  <c r="O22"/>
  <c r="O21" s="1"/>
  <c r="P22"/>
  <c r="P21" s="1"/>
  <c r="Q22"/>
  <c r="Q21" s="1"/>
  <c r="R22"/>
  <c r="R21" s="1"/>
  <c r="S22"/>
  <c r="S21" s="1"/>
  <c r="T22"/>
  <c r="T21" s="1"/>
  <c r="I22"/>
  <c r="I21" s="1"/>
  <c r="J33" i="4"/>
  <c r="K33"/>
  <c r="L33"/>
  <c r="M33"/>
  <c r="N33"/>
  <c r="N22" s="1"/>
  <c r="N21" s="1"/>
  <c r="O33"/>
  <c r="P33"/>
  <c r="Q33"/>
  <c r="Q22" s="1"/>
  <c r="Q21" s="1"/>
  <c r="R33"/>
  <c r="S33"/>
  <c r="T33"/>
  <c r="I33"/>
  <c r="T24"/>
  <c r="S24"/>
  <c r="S22" s="1"/>
  <c r="S21" s="1"/>
  <c r="K24"/>
  <c r="K22" s="1"/>
  <c r="K21" s="1"/>
  <c r="K20" s="1"/>
  <c r="J24"/>
  <c r="J19" i="10"/>
  <c r="N19"/>
  <c r="S19"/>
  <c r="J20" i="9"/>
  <c r="K20"/>
  <c r="L20"/>
  <c r="M20"/>
  <c r="N20"/>
  <c r="O20"/>
  <c r="P20"/>
  <c r="Q20"/>
  <c r="R20"/>
  <c r="S20"/>
  <c r="T20"/>
  <c r="K22" i="2"/>
  <c r="L22"/>
  <c r="M22"/>
  <c r="N22"/>
  <c r="O22"/>
  <c r="P22"/>
  <c r="Q22"/>
  <c r="R22"/>
  <c r="T22"/>
  <c r="I38" i="3"/>
  <c r="I23" s="1"/>
  <c r="I22" s="1"/>
  <c r="J38"/>
  <c r="J23" s="1"/>
  <c r="J22" s="1"/>
  <c r="K38"/>
  <c r="L38"/>
  <c r="M38"/>
  <c r="N38"/>
  <c r="N23" s="1"/>
  <c r="N22" s="1"/>
  <c r="N21" s="1"/>
  <c r="N20" s="1"/>
  <c r="O38"/>
  <c r="O23" s="1"/>
  <c r="O22" s="1"/>
  <c r="P38"/>
  <c r="Q38"/>
  <c r="Q23" s="1"/>
  <c r="R38"/>
  <c r="S38"/>
  <c r="S23" s="1"/>
  <c r="S22" s="1"/>
  <c r="T38"/>
  <c r="H24"/>
  <c r="H25"/>
  <c r="H26"/>
  <c r="H27"/>
  <c r="H28"/>
  <c r="H29"/>
  <c r="H30"/>
  <c r="H31"/>
  <c r="H32"/>
  <c r="H33"/>
  <c r="I34"/>
  <c r="K34"/>
  <c r="K23" s="1"/>
  <c r="L34"/>
  <c r="M34"/>
  <c r="M23" s="1"/>
  <c r="O34"/>
  <c r="P34"/>
  <c r="P23" s="1"/>
  <c r="P22" s="1"/>
  <c r="Q34"/>
  <c r="R34"/>
  <c r="R23" s="1"/>
  <c r="T34"/>
  <c r="T23" s="1"/>
  <c r="T22" s="1"/>
  <c r="T21" s="1"/>
  <c r="T20" s="1"/>
  <c r="H35"/>
  <c r="H36"/>
  <c r="H37"/>
  <c r="H39"/>
  <c r="H40"/>
  <c r="H38" s="1"/>
  <c r="H41"/>
  <c r="H42"/>
  <c r="H43"/>
  <c r="H44"/>
  <c r="H45"/>
  <c r="H46"/>
  <c r="H47"/>
  <c r="S24" i="2"/>
  <c r="S22" s="1"/>
  <c r="S21" s="1"/>
  <c r="S20" s="1"/>
  <c r="S19" s="1"/>
  <c r="K24"/>
  <c r="J24"/>
  <c r="J22" s="1"/>
  <c r="J21" s="1"/>
  <c r="I24"/>
  <c r="H38" i="7"/>
  <c r="H36"/>
  <c r="H34"/>
  <c r="H33"/>
  <c r="H32"/>
  <c r="H31" s="1"/>
  <c r="H30"/>
  <c r="H29"/>
  <c r="H28"/>
  <c r="H27"/>
  <c r="H26"/>
  <c r="H25"/>
  <c r="H24"/>
  <c r="H49" i="4"/>
  <c r="H48"/>
  <c r="T47"/>
  <c r="S47"/>
  <c r="R47"/>
  <c r="Q47"/>
  <c r="P47"/>
  <c r="O47"/>
  <c r="N47"/>
  <c r="M47"/>
  <c r="L47"/>
  <c r="K47"/>
  <c r="J47"/>
  <c r="I47"/>
  <c r="H46"/>
  <c r="H45"/>
  <c r="H44"/>
  <c r="H43"/>
  <c r="H42"/>
  <c r="H41"/>
  <c r="H40"/>
  <c r="H39"/>
  <c r="H38"/>
  <c r="H36"/>
  <c r="H35"/>
  <c r="H34"/>
  <c r="T22"/>
  <c r="T21" s="1"/>
  <c r="T20" s="1"/>
  <c r="O22"/>
  <c r="O21" s="1"/>
  <c r="O20" s="1"/>
  <c r="M22"/>
  <c r="H32"/>
  <c r="H31"/>
  <c r="H30"/>
  <c r="H29"/>
  <c r="H28"/>
  <c r="H27"/>
  <c r="H26"/>
  <c r="H25"/>
  <c r="H23"/>
  <c r="H72" i="3"/>
  <c r="H71"/>
  <c r="H70"/>
  <c r="H69"/>
  <c r="T68"/>
  <c r="T56" s="1"/>
  <c r="T55" s="1"/>
  <c r="T54" s="1"/>
  <c r="S68"/>
  <c r="S56" s="1"/>
  <c r="S55" s="1"/>
  <c r="S54" s="1"/>
  <c r="R68"/>
  <c r="R56" s="1"/>
  <c r="R55" s="1"/>
  <c r="R54" s="1"/>
  <c r="Q68"/>
  <c r="P68"/>
  <c r="P56" s="1"/>
  <c r="P55" s="1"/>
  <c r="P54" s="1"/>
  <c r="O68"/>
  <c r="O56" s="1"/>
  <c r="O55" s="1"/>
  <c r="O54" s="1"/>
  <c r="N68"/>
  <c r="M68"/>
  <c r="L68"/>
  <c r="L56" s="1"/>
  <c r="L55" s="1"/>
  <c r="L54" s="1"/>
  <c r="K68"/>
  <c r="K56" s="1"/>
  <c r="K55" s="1"/>
  <c r="K54" s="1"/>
  <c r="J68"/>
  <c r="J56" s="1"/>
  <c r="J55" s="1"/>
  <c r="J54" s="1"/>
  <c r="I68"/>
  <c r="H67"/>
  <c r="H66"/>
  <c r="H65"/>
  <c r="H64"/>
  <c r="H63"/>
  <c r="H62"/>
  <c r="H61"/>
  <c r="H60"/>
  <c r="H59"/>
  <c r="H58"/>
  <c r="H57"/>
  <c r="Q56"/>
  <c r="N56"/>
  <c r="N55" s="1"/>
  <c r="N54" s="1"/>
  <c r="M56"/>
  <c r="I56"/>
  <c r="I55" s="1"/>
  <c r="I54" s="1"/>
  <c r="Q55"/>
  <c r="Q54" s="1"/>
  <c r="M55"/>
  <c r="M54" s="1"/>
  <c r="H53"/>
  <c r="H52"/>
  <c r="H51"/>
  <c r="H50"/>
  <c r="I49"/>
  <c r="H49" s="1"/>
  <c r="T48"/>
  <c r="S48"/>
  <c r="R48"/>
  <c r="Q48"/>
  <c r="P48"/>
  <c r="O48"/>
  <c r="N48"/>
  <c r="M48"/>
  <c r="L48"/>
  <c r="K48"/>
  <c r="J48"/>
  <c r="H69" i="2"/>
  <c r="H68"/>
  <c r="H66"/>
  <c r="H65"/>
  <c r="H64"/>
  <c r="H63"/>
  <c r="H62"/>
  <c r="H61"/>
  <c r="H60"/>
  <c r="H59"/>
  <c r="H58"/>
  <c r="H57"/>
  <c r="H56"/>
  <c r="T55"/>
  <c r="T54" s="1"/>
  <c r="T53" s="1"/>
  <c r="S55"/>
  <c r="R55"/>
  <c r="R54" s="1"/>
  <c r="R53" s="1"/>
  <c r="Q55"/>
  <c r="Q54" s="1"/>
  <c r="Q53" s="1"/>
  <c r="P55"/>
  <c r="P54" s="1"/>
  <c r="P53" s="1"/>
  <c r="O55"/>
  <c r="N55"/>
  <c r="N54" s="1"/>
  <c r="N53" s="1"/>
  <c r="M55"/>
  <c r="M54" s="1"/>
  <c r="M53" s="1"/>
  <c r="L55"/>
  <c r="L54" s="1"/>
  <c r="L53" s="1"/>
  <c r="K55"/>
  <c r="K54" s="1"/>
  <c r="K53" s="1"/>
  <c r="J55"/>
  <c r="J54" s="1"/>
  <c r="J53" s="1"/>
  <c r="I55"/>
  <c r="I54" s="1"/>
  <c r="I53" s="1"/>
  <c r="S54"/>
  <c r="S53" s="1"/>
  <c r="O54"/>
  <c r="O53" s="1"/>
  <c r="I48"/>
  <c r="I47" s="1"/>
  <c r="H47" s="1"/>
  <c r="H48"/>
  <c r="H46"/>
  <c r="H45"/>
  <c r="H44"/>
  <c r="H43"/>
  <c r="H42"/>
  <c r="H41"/>
  <c r="H40"/>
  <c r="H39"/>
  <c r="H38"/>
  <c r="I37"/>
  <c r="H37" s="1"/>
  <c r="H36"/>
  <c r="H35"/>
  <c r="H34"/>
  <c r="H33"/>
  <c r="H32"/>
  <c r="H31"/>
  <c r="H30"/>
  <c r="H29"/>
  <c r="H28"/>
  <c r="H27"/>
  <c r="H26"/>
  <c r="H25"/>
  <c r="H24"/>
  <c r="H23"/>
  <c r="T21"/>
  <c r="T20" s="1"/>
  <c r="T19" s="1"/>
  <c r="Q21"/>
  <c r="Q20" s="1"/>
  <c r="Q19" s="1"/>
  <c r="P21"/>
  <c r="O21"/>
  <c r="O20" s="1"/>
  <c r="O19" s="1"/>
  <c r="M21"/>
  <c r="M20" s="1"/>
  <c r="M19" s="1"/>
  <c r="L21"/>
  <c r="L20" s="1"/>
  <c r="L19" s="1"/>
  <c r="K21"/>
  <c r="R21"/>
  <c r="N21"/>
  <c r="N20" s="1"/>
  <c r="N19" s="1"/>
  <c r="N18" i="10"/>
  <c r="H69"/>
  <c r="H67"/>
  <c r="H65"/>
  <c r="H63"/>
  <c r="H62"/>
  <c r="H61"/>
  <c r="H60"/>
  <c r="H59"/>
  <c r="H58"/>
  <c r="H57"/>
  <c r="H56"/>
  <c r="H55"/>
  <c r="H54"/>
  <c r="H53"/>
  <c r="H49"/>
  <c r="H48"/>
  <c r="H47"/>
  <c r="H46"/>
  <c r="H43"/>
  <c r="H42"/>
  <c r="H41"/>
  <c r="H40"/>
  <c r="H39"/>
  <c r="H38"/>
  <c r="H37"/>
  <c r="H36"/>
  <c r="H35"/>
  <c r="H34" s="1"/>
  <c r="H33"/>
  <c r="H32"/>
  <c r="H31"/>
  <c r="H29"/>
  <c r="H28"/>
  <c r="H27"/>
  <c r="H26"/>
  <c r="H25"/>
  <c r="H24"/>
  <c r="H23"/>
  <c r="H22"/>
  <c r="H21"/>
  <c r="H20"/>
  <c r="I34"/>
  <c r="J53" i="9"/>
  <c r="K53"/>
  <c r="L53"/>
  <c r="M53"/>
  <c r="N53"/>
  <c r="O53"/>
  <c r="P53"/>
  <c r="Q53"/>
  <c r="R53"/>
  <c r="S53"/>
  <c r="T53"/>
  <c r="J44" i="10"/>
  <c r="K44"/>
  <c r="L44"/>
  <c r="M44"/>
  <c r="N44"/>
  <c r="O44"/>
  <c r="P44"/>
  <c r="Q44"/>
  <c r="R44"/>
  <c r="S44"/>
  <c r="T44"/>
  <c r="K30"/>
  <c r="K19" s="1"/>
  <c r="L30"/>
  <c r="L19" s="1"/>
  <c r="M30"/>
  <c r="O30"/>
  <c r="O19" s="1"/>
  <c r="P30"/>
  <c r="P19" s="1"/>
  <c r="Q30"/>
  <c r="Q19" s="1"/>
  <c r="R30"/>
  <c r="R19" s="1"/>
  <c r="T30"/>
  <c r="T19" s="1"/>
  <c r="I30"/>
  <c r="I19" s="1"/>
  <c r="J64"/>
  <c r="J52" s="1"/>
  <c r="J51" s="1"/>
  <c r="J50" s="1"/>
  <c r="K64"/>
  <c r="K52" s="1"/>
  <c r="K51" s="1"/>
  <c r="K50" s="1"/>
  <c r="L64"/>
  <c r="L52" s="1"/>
  <c r="L51" s="1"/>
  <c r="L50" s="1"/>
  <c r="M64"/>
  <c r="M52" s="1"/>
  <c r="M51" s="1"/>
  <c r="M50" s="1"/>
  <c r="N64"/>
  <c r="N52" s="1"/>
  <c r="N51" s="1"/>
  <c r="N50" s="1"/>
  <c r="O64"/>
  <c r="O52" s="1"/>
  <c r="O51" s="1"/>
  <c r="O50" s="1"/>
  <c r="P64"/>
  <c r="P52" s="1"/>
  <c r="P51" s="1"/>
  <c r="P50" s="1"/>
  <c r="Q64"/>
  <c r="Q52" s="1"/>
  <c r="Q51" s="1"/>
  <c r="Q50" s="1"/>
  <c r="R64"/>
  <c r="R52" s="1"/>
  <c r="R51" s="1"/>
  <c r="R50" s="1"/>
  <c r="S64"/>
  <c r="S52" s="1"/>
  <c r="S51" s="1"/>
  <c r="S50" s="1"/>
  <c r="T64"/>
  <c r="T52" s="1"/>
  <c r="T51" s="1"/>
  <c r="T50" s="1"/>
  <c r="I64"/>
  <c r="H64" s="1"/>
  <c r="I45"/>
  <c r="H45" s="1"/>
  <c r="H67" i="9"/>
  <c r="H66"/>
  <c r="I65"/>
  <c r="I53" s="1"/>
  <c r="H63"/>
  <c r="H62"/>
  <c r="H42"/>
  <c r="H41"/>
  <c r="I35"/>
  <c r="I20" s="1"/>
  <c r="H40"/>
  <c r="H39"/>
  <c r="H38"/>
  <c r="H37"/>
  <c r="H36"/>
  <c r="H33"/>
  <c r="H30"/>
  <c r="I44" i="10" l="1"/>
  <c r="H44" s="1"/>
  <c r="I52"/>
  <c r="H30"/>
  <c r="H19" s="1"/>
  <c r="N17"/>
  <c r="R20" i="2"/>
  <c r="R19" s="1"/>
  <c r="P20"/>
  <c r="P19" s="1"/>
  <c r="H22"/>
  <c r="H34" i="3"/>
  <c r="L23"/>
  <c r="S20" i="4"/>
  <c r="Q20"/>
  <c r="L18" i="10"/>
  <c r="L17" s="1"/>
  <c r="L16" s="1"/>
  <c r="M19"/>
  <c r="M18" s="1"/>
  <c r="M17" s="1"/>
  <c r="M16" s="1"/>
  <c r="N20" i="4"/>
  <c r="H21" i="8"/>
  <c r="H20"/>
  <c r="H39" i="7"/>
  <c r="H35" s="1"/>
  <c r="R20"/>
  <c r="N20"/>
  <c r="S20"/>
  <c r="O20"/>
  <c r="K20"/>
  <c r="T20"/>
  <c r="P20"/>
  <c r="L20"/>
  <c r="Q20"/>
  <c r="M20"/>
  <c r="I20"/>
  <c r="N19" i="4"/>
  <c r="H47"/>
  <c r="H24"/>
  <c r="J22"/>
  <c r="J21" s="1"/>
  <c r="H37"/>
  <c r="H33"/>
  <c r="I22"/>
  <c r="I21" s="1"/>
  <c r="R22"/>
  <c r="R21" s="1"/>
  <c r="P22"/>
  <c r="P21" s="1"/>
  <c r="L22"/>
  <c r="L21" s="1"/>
  <c r="H23" i="3"/>
  <c r="Q18" i="10"/>
  <c r="Q17" s="1"/>
  <c r="Q16" s="1"/>
  <c r="M21" i="4"/>
  <c r="T18" i="10"/>
  <c r="T17" s="1"/>
  <c r="T16" s="1"/>
  <c r="P18"/>
  <c r="P17" s="1"/>
  <c r="P16" s="1"/>
  <c r="I22" i="2"/>
  <c r="I21" s="1"/>
  <c r="I20" s="1"/>
  <c r="I19" s="1"/>
  <c r="R22" i="3"/>
  <c r="R21" s="1"/>
  <c r="R20" s="1"/>
  <c r="M22"/>
  <c r="M21" s="1"/>
  <c r="M20" s="1"/>
  <c r="Q22"/>
  <c r="Q21" s="1"/>
  <c r="Q20" s="1"/>
  <c r="L22"/>
  <c r="L21" s="1"/>
  <c r="L20" s="1"/>
  <c r="K20" i="2"/>
  <c r="K19" s="1"/>
  <c r="J20"/>
  <c r="J19" s="1"/>
  <c r="O21" i="3"/>
  <c r="O20" s="1"/>
  <c r="S21"/>
  <c r="S20" s="1"/>
  <c r="P21"/>
  <c r="P20" s="1"/>
  <c r="H68"/>
  <c r="H55" i="2"/>
  <c r="H54" s="1"/>
  <c r="H53" s="1"/>
  <c r="K19" i="4"/>
  <c r="Q19"/>
  <c r="T19"/>
  <c r="S19"/>
  <c r="O19"/>
  <c r="H55" i="3"/>
  <c r="H54" s="1"/>
  <c r="J21"/>
  <c r="J20" s="1"/>
  <c r="H22"/>
  <c r="K22"/>
  <c r="K21" s="1"/>
  <c r="K20" s="1"/>
  <c r="H56"/>
  <c r="I48"/>
  <c r="H48" s="1"/>
  <c r="H21" i="2"/>
  <c r="R18" i="10"/>
  <c r="R17" s="1"/>
  <c r="R16" s="1"/>
  <c r="I18"/>
  <c r="J18"/>
  <c r="S18"/>
  <c r="S17" s="1"/>
  <c r="S16" s="1"/>
  <c r="O18"/>
  <c r="O17" s="1"/>
  <c r="O16" s="1"/>
  <c r="K18"/>
  <c r="K17" s="1"/>
  <c r="K16" s="1"/>
  <c r="N16"/>
  <c r="H55" i="9"/>
  <c r="H56"/>
  <c r="H57"/>
  <c r="H58"/>
  <c r="H59"/>
  <c r="H60"/>
  <c r="H61"/>
  <c r="H64"/>
  <c r="H65"/>
  <c r="H68"/>
  <c r="H54"/>
  <c r="I46"/>
  <c r="H46"/>
  <c r="H22"/>
  <c r="H23"/>
  <c r="H24"/>
  <c r="H25"/>
  <c r="H26"/>
  <c r="H27"/>
  <c r="H28"/>
  <c r="H29"/>
  <c r="H31"/>
  <c r="H32"/>
  <c r="H34"/>
  <c r="H35"/>
  <c r="H43"/>
  <c r="H44"/>
  <c r="H21"/>
  <c r="I45"/>
  <c r="H45" s="1"/>
  <c r="P52"/>
  <c r="P51" s="1"/>
  <c r="O52"/>
  <c r="O51" s="1"/>
  <c r="M52"/>
  <c r="M51" s="1"/>
  <c r="L52"/>
  <c r="L51" s="1"/>
  <c r="K52"/>
  <c r="K51" s="1"/>
  <c r="S52"/>
  <c r="S51" s="1"/>
  <c r="Q52"/>
  <c r="Q51" s="1"/>
  <c r="T19"/>
  <c r="S19"/>
  <c r="R19"/>
  <c r="Q19"/>
  <c r="Q18" s="1"/>
  <c r="P19"/>
  <c r="P18" s="1"/>
  <c r="O19"/>
  <c r="N19"/>
  <c r="M19"/>
  <c r="M18" s="1"/>
  <c r="L19"/>
  <c r="L18" s="1"/>
  <c r="K19"/>
  <c r="K18" s="1"/>
  <c r="J19"/>
  <c r="I19"/>
  <c r="H23" i="7" l="1"/>
  <c r="H22" s="1"/>
  <c r="I18" i="9"/>
  <c r="O18"/>
  <c r="S18"/>
  <c r="S17" s="1"/>
  <c r="H20"/>
  <c r="H52" i="10"/>
  <c r="I51"/>
  <c r="L20" i="4"/>
  <c r="L19" s="1"/>
  <c r="I20"/>
  <c r="I19" s="1"/>
  <c r="R20"/>
  <c r="R19" s="1"/>
  <c r="J20"/>
  <c r="J19" s="1"/>
  <c r="M20"/>
  <c r="M19" s="1"/>
  <c r="P20"/>
  <c r="P19" s="1"/>
  <c r="J20" i="7"/>
  <c r="H22" i="4"/>
  <c r="H21" s="1"/>
  <c r="H20" i="2"/>
  <c r="H19" s="1"/>
  <c r="H21" i="3"/>
  <c r="H20" s="1"/>
  <c r="I21"/>
  <c r="I20" s="1"/>
  <c r="J17" i="10"/>
  <c r="J16" s="1"/>
  <c r="H18"/>
  <c r="H53" i="9"/>
  <c r="I52"/>
  <c r="I51" s="1"/>
  <c r="H19"/>
  <c r="K17"/>
  <c r="O17"/>
  <c r="L17"/>
  <c r="P17"/>
  <c r="I50" i="10" l="1"/>
  <c r="H51"/>
  <c r="H50" s="1"/>
  <c r="I17"/>
  <c r="I16" s="1"/>
  <c r="H20" i="4"/>
  <c r="H19" s="1"/>
  <c r="H21" i="7"/>
  <c r="H20"/>
  <c r="R52" i="9"/>
  <c r="J52"/>
  <c r="T52"/>
  <c r="N52"/>
  <c r="M17"/>
  <c r="Q17"/>
  <c r="I17"/>
  <c r="N51" l="1"/>
  <c r="N18"/>
  <c r="N17" s="1"/>
  <c r="J51"/>
  <c r="J18"/>
  <c r="J17" s="1"/>
  <c r="T51"/>
  <c r="T18"/>
  <c r="T17" s="1"/>
  <c r="R51"/>
  <c r="R18"/>
  <c r="R17" s="1"/>
  <c r="H17" i="10"/>
  <c r="H16" s="1"/>
  <c r="H52" i="9"/>
  <c r="H51" l="1"/>
  <c r="H18"/>
  <c r="H17" s="1"/>
</calcChain>
</file>

<file path=xl/sharedStrings.xml><?xml version="1.0" encoding="utf-8"?>
<sst xmlns="http://schemas.openxmlformats.org/spreadsheetml/2006/main" count="772" uniqueCount="183">
  <si>
    <t>001</t>
  </si>
  <si>
    <t>121</t>
  </si>
  <si>
    <t>122</t>
  </si>
  <si>
    <t>111</t>
  </si>
  <si>
    <t>015</t>
  </si>
  <si>
    <t>003</t>
  </si>
  <si>
    <t>113</t>
  </si>
  <si>
    <t>местный</t>
  </si>
  <si>
    <t>тыс.тг</t>
  </si>
  <si>
    <t>131</t>
  </si>
  <si>
    <t>135</t>
  </si>
  <si>
    <t>Взносы работодателей по техническому персоналу</t>
  </si>
  <si>
    <t>Командировки и служебные разъезды внутри страны</t>
  </si>
  <si>
    <t>Краузе Т.В.</t>
  </si>
  <si>
    <t>123</t>
  </si>
  <si>
    <t>124</t>
  </si>
  <si>
    <t>144</t>
  </si>
  <si>
    <t>149</t>
  </si>
  <si>
    <t>152</t>
  </si>
  <si>
    <t>159</t>
  </si>
  <si>
    <t>161</t>
  </si>
  <si>
    <t>169</t>
  </si>
  <si>
    <t>002</t>
  </si>
  <si>
    <t>000</t>
  </si>
  <si>
    <t>Трофимов Д.М.</t>
  </si>
  <si>
    <t>3266</t>
  </si>
  <si>
    <t>2020 год</t>
  </si>
  <si>
    <t>сопровождение 1С</t>
  </si>
  <si>
    <t>Директор</t>
  </si>
  <si>
    <t>Есенбаева Ш.С.</t>
  </si>
  <si>
    <t>414</t>
  </si>
  <si>
    <t>смета</t>
  </si>
  <si>
    <t>155</t>
  </si>
  <si>
    <t>Джердж Д.В</t>
  </si>
  <si>
    <t xml:space="preserve">Бюджетті орындау Қағидаларына және оған кассалық қызмет көрсету </t>
  </si>
  <si>
    <t>БЕКІТЕМІН</t>
  </si>
  <si>
    <t>:_______________</t>
  </si>
  <si>
    <t xml:space="preserve">"СҚО Тайынша ауданы әкімдігінің ішкі саясат бөлімі" КММ басшысының м.а.   </t>
  </si>
  <si>
    <t>202ж. 11 қаңтар</t>
  </si>
  <si>
    <t xml:space="preserve">Төлемдер бойынша бюджеттік бағдарламалар әкімшісінің қаржыландыру жоспары   </t>
  </si>
  <si>
    <t>Бюджет түрі</t>
  </si>
  <si>
    <t>жергілікті</t>
  </si>
  <si>
    <t>Кезең</t>
  </si>
  <si>
    <t>Өлшем бірлігі</t>
  </si>
  <si>
    <t>2021 жыл</t>
  </si>
  <si>
    <t>мың теңге</t>
  </si>
  <si>
    <t>Бюджеттік бағдарламалар әкімшісі</t>
  </si>
  <si>
    <t xml:space="preserve">"СҚО Тайынша ауданы әкімдігінің ішкі саясат бөлімі" КММ </t>
  </si>
  <si>
    <t>Шығындар атауы</t>
  </si>
  <si>
    <t>Функционалдық топ</t>
  </si>
  <si>
    <t>Әкімшісі</t>
  </si>
  <si>
    <t>Мемлекеттік мекеме</t>
  </si>
  <si>
    <t>Бағдарлама</t>
  </si>
  <si>
    <t>Кіші бағдарлама</t>
  </si>
  <si>
    <t>Ерекшелік</t>
  </si>
  <si>
    <t>Өзгерістер сомасы (+,-),барлығы</t>
  </si>
  <si>
    <t>оның ішінде айлар бойынша (ағымдағы айда - жыл басынан бергі кезеңдегі өсу қорытындысымен өзгерістер, келесі айларда - ай сайынғы өзгерістер)</t>
  </si>
  <si>
    <t>Жоспарлы бағыты</t>
  </si>
  <si>
    <t>қаңтар</t>
  </si>
  <si>
    <t>ақпан</t>
  </si>
  <si>
    <t>наурыз</t>
  </si>
  <si>
    <t>сәуір</t>
  </si>
  <si>
    <t>мамыр</t>
  </si>
  <si>
    <t>маусым</t>
  </si>
  <si>
    <t>шілде</t>
  </si>
  <si>
    <t>тамыз</t>
  </si>
  <si>
    <t>қыркүйек</t>
  </si>
  <si>
    <t>қазан</t>
  </si>
  <si>
    <t>қараша</t>
  </si>
  <si>
    <t>желтоқсан</t>
  </si>
  <si>
    <t>Ауданның (облыстық маңызы бар қаланың)ішкі саясат бөлімі</t>
  </si>
  <si>
    <t>"СҚО Тайынша ауданы ішкі саясат бөлімі" ММ</t>
  </si>
  <si>
    <t>Жергілікті деңгейде ақпарат, мемлекеттілікті нығайту және азаматтардың әлеуметтік оптимизмі саласындағы мемлекеттік саясатты іске асыру жөніндегі қызметтер</t>
  </si>
  <si>
    <t>Жергілікті бюджет қаражаты есебінен</t>
  </si>
  <si>
    <t>Еңбек ақы төлеу</t>
  </si>
  <si>
    <t>Өтемақы төлемдері</t>
  </si>
  <si>
    <t>Әлеуметтік салық</t>
  </si>
  <si>
    <t xml:space="preserve"> 
Жергілікті деңгейде ақпарат, мемлекеттілікті нығайту және азаматтардың әлеуметтік оптимизмі саласындағы мемлекеттік саясатты іске асыру жөніндегі қызметтер</t>
  </si>
  <si>
    <t>Міндетті сақтандыру жарналары</t>
  </si>
  <si>
    <t>Міндетті әлеуметтік медициналық сақтандыруға аударымдар</t>
  </si>
  <si>
    <t>Техникалық персонал жұмысына төлемақы</t>
  </si>
  <si>
    <t xml:space="preserve">Техникалық персонал бойынша жұмыс берушілердің жарналары </t>
  </si>
  <si>
    <t>Отын, жанар-жағармай материалдарын сатып алу</t>
  </si>
  <si>
    <t>Жанармай АИ-92</t>
  </si>
  <si>
    <t xml:space="preserve">Басқа запастарды сатып алу </t>
  </si>
  <si>
    <t>жазылым</t>
  </si>
  <si>
    <t>кеңсе тауарлары</t>
  </si>
  <si>
    <t>байланыс қызметіне төлем</t>
  </si>
  <si>
    <t>Басқа қызметтер мен жұмыстарға төлем</t>
  </si>
  <si>
    <t xml:space="preserve">ЭҚЖ </t>
  </si>
  <si>
    <t>сайтты сүйемелдеу</t>
  </si>
  <si>
    <t xml:space="preserve"> 1С сүйемелдеу</t>
  </si>
  <si>
    <t>қаржы қызметі</t>
  </si>
  <si>
    <t xml:space="preserve"> комп.техникаға қызмет көрсету</t>
  </si>
  <si>
    <t>машиналарды жөндеу</t>
  </si>
  <si>
    <t>баннерлерді дайындау</t>
  </si>
  <si>
    <t>Ел ішіндегі іссапарлар мен қызметтік сапарлар</t>
  </si>
  <si>
    <t>Басқа да ағымдағы шығындар</t>
  </si>
  <si>
    <t>Газеттер мен журналдар арқылы мемлекеттік ақпараттық саясат жүргізу жөніндегі қызметтер</t>
  </si>
  <si>
    <t>Ақы төлеу өзге де қызметтер мен жұмыстар</t>
  </si>
  <si>
    <t>Іс-шараларды іске асыру жастар саясаты саласындағы</t>
  </si>
  <si>
    <t>Мемлекеттік әлеуметтік тапсырыс шеңберінде қызметтерге ақы төлеу</t>
  </si>
  <si>
    <t>"СҚО Тайынша ауданы әкімдігінің ішкі саясат бөлімі" КММ "Жастар ресурстық орталығы" КММ</t>
  </si>
  <si>
    <t>Еңбек ақы төлемі</t>
  </si>
  <si>
    <t>Мемлекеттік әлеуметтік сақтандыру қорына әлеуметтік аударымдар</t>
  </si>
  <si>
    <t>Техникалық персоналдың еңбегіне ақы төлеу</t>
  </si>
  <si>
    <t>Техникалық персонал бойынша жұмыс берушілердің жарналары</t>
  </si>
  <si>
    <t>Байланыс қызметіне төлем</t>
  </si>
  <si>
    <t>іс-шара өткізу</t>
  </si>
  <si>
    <t>компьютерлік техникаларға қызмет көрсету</t>
  </si>
  <si>
    <t>Бас маман</t>
  </si>
  <si>
    <t xml:space="preserve"> 10 Қосымша</t>
  </si>
  <si>
    <t>Ережеге бюджеттің атқарылуы және оған кассалық қызмет көрсету</t>
  </si>
  <si>
    <t>БЕКІТЕМІН:_______________</t>
  </si>
  <si>
    <t>"СҚО Тайынша ауданы әкімдігінің ішкі саясат бөлімі" КММ басшысы</t>
  </si>
  <si>
    <t>Сабырова Г.С.</t>
  </si>
  <si>
    <t>2022ж. 11 қаңтар</t>
  </si>
  <si>
    <t>Міндеттемелер бойынша бюджеттік бағдарламалар әкімшісін қаржыландыру жоспары</t>
  </si>
  <si>
    <t>2020 жыл</t>
  </si>
  <si>
    <t>Бюджеттік бағдарламалардың әкімшісі</t>
  </si>
  <si>
    <t>"СҚО Тайынша ауданы әкімдігінің ішкі саясат бөлімі" КММ</t>
  </si>
  <si>
    <t>Кішібағдарлама</t>
  </si>
  <si>
    <t>Ауданның (облыстық маңызы бар қаланың)ішкі саясат бөліміения)</t>
  </si>
  <si>
    <t>"СҚО Тайынша ауданының ішкі саясат бөлімі" ММ</t>
  </si>
  <si>
    <t>Жәрдемақы төлемдері</t>
  </si>
  <si>
    <t>Жергілікті бюджет қаражаты есебінен
Мемлекеттік әлеуметтік сақтандыру қорына әлеуметтік аударымдар</t>
  </si>
  <si>
    <t>Міндетті сақтандыруға жарналар</t>
  </si>
  <si>
    <t>Басқа запастарды сатып алу</t>
  </si>
  <si>
    <t>Басқа жұмыстар мен қызметтерге төлем</t>
  </si>
  <si>
    <t>ЭҚЖ сүйемелдеу</t>
  </si>
  <si>
    <t>Сайтты сүйемелдеу</t>
  </si>
  <si>
    <t>1С сүйемелдеу</t>
  </si>
  <si>
    <t>қаржы қызметтері</t>
  </si>
  <si>
    <t>Комп.техникаларға қызмет көрсету</t>
  </si>
  <si>
    <t>Басқа ағыдағы шығындар</t>
  </si>
  <si>
    <t xml:space="preserve">Басқа қызметтер мен жұмыстарғы </t>
  </si>
  <si>
    <t>Жергілікті бюджет қаражаты еесебінен</t>
  </si>
  <si>
    <t>комп.техникникаларға қызмет көрсету</t>
  </si>
  <si>
    <t xml:space="preserve"> </t>
  </si>
  <si>
    <t>2 Қосымша</t>
  </si>
  <si>
    <t>2021ж. 05 қаңтар</t>
  </si>
  <si>
    <t>Төлемдер бойынша мемлекеттік мекемені қаржыландыру жоспары</t>
  </si>
  <si>
    <t xml:space="preserve">Баннерлерді дайындау </t>
  </si>
  <si>
    <t>Баннерлерді орнату</t>
  </si>
  <si>
    <t>Басқа ағымдағы шығындар</t>
  </si>
  <si>
    <t>Жергілікті бюджет есебі қорынан</t>
  </si>
  <si>
    <t>5 Қосымша</t>
  </si>
  <si>
    <t>2021 ж. 05 қаңтар</t>
  </si>
  <si>
    <t>Мемлекеттік мекеменің міндеттемелер бойынша қаржыландыру жоспары</t>
  </si>
  <si>
    <t>Шығындардың атауы</t>
  </si>
  <si>
    <t>Әлеуметтік салықтар</t>
  </si>
  <si>
    <t>Әлеуметтік сақтандырудың мемлекеттік қоры</t>
  </si>
  <si>
    <t>Жергілікті бюджет қоры есебінен</t>
  </si>
  <si>
    <t xml:space="preserve">Төлемдер бойынша мемлекеттік мекемені қаржыландыру жоспары </t>
  </si>
  <si>
    <t>Өлшем түрі</t>
  </si>
  <si>
    <t>Кезеңі</t>
  </si>
  <si>
    <t xml:space="preserve">"СҚО Тайынша ауданы Тайынша қаласы әкімінің аппараты" КММ </t>
  </si>
  <si>
    <t>Шығыстар атауы</t>
  </si>
  <si>
    <t>мамр</t>
  </si>
  <si>
    <t>басылым</t>
  </si>
  <si>
    <t>қаржылық қызмет</t>
  </si>
  <si>
    <t>Машиналар, жабдықтар сатып алу,</t>
  </si>
  <si>
    <t>Бас маман-бас бухгалтер</t>
  </si>
  <si>
    <t xml:space="preserve"> Бюджеттік бағдарламалар әкімшісі</t>
  </si>
  <si>
    <t>Ерекшілігі</t>
  </si>
  <si>
    <t>Еңбек ақв төлемі</t>
  </si>
  <si>
    <t>Машиналар мен қондырғыларды сатып алу</t>
  </si>
  <si>
    <t xml:space="preserve"> 1 Қосымша</t>
  </si>
  <si>
    <t>Ерекшелігі</t>
  </si>
  <si>
    <t>Өзгерістер сомасы (+,-),сомасы</t>
  </si>
  <si>
    <t xml:space="preserve">  1С сүйемелдеу</t>
  </si>
  <si>
    <t>ағымдағы  жөндеу</t>
  </si>
  <si>
    <t xml:space="preserve">Бөлім басшысы </t>
  </si>
  <si>
    <t>4 Қосымша</t>
  </si>
  <si>
    <t>Функционалды топ</t>
  </si>
  <si>
    <t>Мемлекеттікк мекеме</t>
  </si>
  <si>
    <t xml:space="preserve">Мемлекеттік әлеуметтік сақтандыру қорына әлеуметтік аударымдар </t>
  </si>
  <si>
    <t>Басқа қорларды сатып алу</t>
  </si>
  <si>
    <t>Компьютерлік қызметтер</t>
  </si>
  <si>
    <t>Басқа ағымдағы жөндеу</t>
  </si>
  <si>
    <t>Іс-шараны өткізу</t>
  </si>
  <si>
    <t>компьютерлік қызметтер</t>
  </si>
  <si>
    <t>Бөлім басшысы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</si>
</sst>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Times New Roman CYR"/>
      <charset val="204"/>
    </font>
    <font>
      <sz val="8"/>
      <color theme="1"/>
      <name val="Times New Roman CYR"/>
      <charset val="204"/>
    </font>
    <font>
      <b/>
      <sz val="8"/>
      <color theme="1"/>
      <name val="Times New Roman CYR"/>
      <charset val="204"/>
    </font>
    <font>
      <sz val="10"/>
      <color theme="1"/>
      <name val="Times New Roman CYR"/>
      <charset val="204"/>
    </font>
    <font>
      <b/>
      <sz val="12"/>
      <color theme="1"/>
      <name val="Times New Roman CYR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i/>
      <sz val="8"/>
      <color theme="1"/>
      <name val="Times New Roman"/>
      <family val="1"/>
      <charset val="204"/>
    </font>
    <font>
      <i/>
      <sz val="8"/>
      <color theme="1"/>
      <name val="Times New Roman CYR"/>
      <charset val="204"/>
    </font>
    <font>
      <i/>
      <sz val="8"/>
      <color theme="1"/>
      <name val="Times New Roman"/>
      <family val="1"/>
      <charset val="204"/>
    </font>
    <font>
      <b/>
      <i/>
      <sz val="8"/>
      <color theme="1"/>
      <name val="Times New Roman CYR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8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2" fillId="0" borderId="2" xfId="0" applyFont="1" applyBorder="1" applyAlignment="1"/>
    <xf numFmtId="0" fontId="2" fillId="0" borderId="3" xfId="0" applyFont="1" applyBorder="1" applyAlignment="1"/>
    <xf numFmtId="0" fontId="2" fillId="0" borderId="6" xfId="0" applyFont="1" applyBorder="1" applyAlignment="1"/>
    <xf numFmtId="0" fontId="2" fillId="0" borderId="1" xfId="0" applyFont="1" applyBorder="1" applyAlignment="1"/>
    <xf numFmtId="0" fontId="2" fillId="0" borderId="0" xfId="0" applyFont="1" applyBorder="1" applyAlignment="1"/>
    <xf numFmtId="0" fontId="2" fillId="0" borderId="7" xfId="0" applyFont="1" applyBorder="1" applyAlignment="1"/>
    <xf numFmtId="0" fontId="2" fillId="0" borderId="4" xfId="0" applyFont="1" applyBorder="1" applyAlignment="1"/>
    <xf numFmtId="0" fontId="2" fillId="0" borderId="5" xfId="0" applyFont="1" applyBorder="1" applyAlignment="1"/>
    <xf numFmtId="0" fontId="2" fillId="0" borderId="8" xfId="0" applyFont="1" applyBorder="1" applyAlignment="1"/>
    <xf numFmtId="0" fontId="3" fillId="0" borderId="12" xfId="0" applyFont="1" applyBorder="1" applyAlignment="1">
      <alignment horizontal="center" wrapText="1"/>
    </xf>
    <xf numFmtId="49" fontId="3" fillId="0" borderId="12" xfId="0" applyNumberFormat="1" applyFont="1" applyBorder="1" applyAlignment="1">
      <alignment horizontal="center" wrapText="1"/>
    </xf>
    <xf numFmtId="165" fontId="3" fillId="0" borderId="12" xfId="0" applyNumberFormat="1" applyFont="1" applyBorder="1" applyAlignment="1">
      <alignment horizontal="right" wrapText="1"/>
    </xf>
    <xf numFmtId="49" fontId="2" fillId="2" borderId="12" xfId="0" applyNumberFormat="1" applyFont="1" applyFill="1" applyBorder="1" applyAlignment="1">
      <alignment horizontal="left" vertical="center" wrapText="1"/>
    </xf>
    <xf numFmtId="164" fontId="2" fillId="2" borderId="12" xfId="0" applyNumberFormat="1" applyFont="1" applyFill="1" applyBorder="1"/>
    <xf numFmtId="0" fontId="0" fillId="2" borderId="0" xfId="0" applyFill="1"/>
    <xf numFmtId="49" fontId="3" fillId="2" borderId="12" xfId="0" applyNumberFormat="1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left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2" fillId="0" borderId="5" xfId="0" applyFont="1" applyBorder="1" applyAlignment="1">
      <alignment wrapText="1"/>
    </xf>
    <xf numFmtId="0" fontId="3" fillId="0" borderId="0" xfId="0" applyFont="1" applyAlignment="1">
      <alignment vertical="center" wrapText="1"/>
    </xf>
    <xf numFmtId="0" fontId="6" fillId="0" borderId="12" xfId="0" applyFont="1" applyBorder="1" applyAlignment="1">
      <alignment wrapText="1"/>
    </xf>
    <xf numFmtId="2" fontId="2" fillId="2" borderId="12" xfId="0" applyNumberFormat="1" applyFont="1" applyFill="1" applyBorder="1"/>
    <xf numFmtId="1" fontId="4" fillId="0" borderId="12" xfId="0" applyNumberFormat="1" applyFont="1" applyBorder="1" applyAlignment="1">
      <alignment horizontal="center" vertical="top" wrapText="1"/>
    </xf>
    <xf numFmtId="49" fontId="3" fillId="2" borderId="13" xfId="0" applyNumberFormat="1" applyFont="1" applyFill="1" applyBorder="1" applyAlignment="1">
      <alignment horizontal="center" vertical="center" wrapText="1"/>
    </xf>
    <xf numFmtId="0" fontId="3" fillId="0" borderId="12" xfId="0" applyFont="1" applyBorder="1"/>
    <xf numFmtId="165" fontId="2" fillId="0" borderId="12" xfId="0" applyNumberFormat="1" applyFont="1" applyBorder="1" applyAlignment="1">
      <alignment horizontal="right" wrapText="1"/>
    </xf>
    <xf numFmtId="2" fontId="2" fillId="0" borderId="12" xfId="0" applyNumberFormat="1" applyFont="1" applyBorder="1" applyAlignment="1">
      <alignment horizontal="right" wrapText="1"/>
    </xf>
    <xf numFmtId="4" fontId="7" fillId="0" borderId="12" xfId="0" applyNumberFormat="1" applyFont="1" applyBorder="1" applyAlignment="1">
      <alignment wrapText="1"/>
    </xf>
    <xf numFmtId="49" fontId="2" fillId="2" borderId="13" xfId="0" applyNumberFormat="1" applyFont="1" applyFill="1" applyBorder="1" applyAlignment="1">
      <alignment horizontal="left" vertical="center" wrapText="1"/>
    </xf>
    <xf numFmtId="1" fontId="2" fillId="0" borderId="12" xfId="0" applyNumberFormat="1" applyFont="1" applyBorder="1" applyAlignment="1">
      <alignment horizontal="left" vertical="top" wrapText="1"/>
    </xf>
    <xf numFmtId="49" fontId="3" fillId="2" borderId="12" xfId="0" applyNumberFormat="1" applyFont="1" applyFill="1" applyBorder="1" applyAlignment="1">
      <alignment horizontal="left" vertical="center" wrapText="1"/>
    </xf>
    <xf numFmtId="1" fontId="3" fillId="0" borderId="12" xfId="0" applyNumberFormat="1" applyFont="1" applyBorder="1" applyAlignment="1">
      <alignment horizontal="center" vertical="top" wrapText="1"/>
    </xf>
    <xf numFmtId="2" fontId="2" fillId="0" borderId="12" xfId="0" applyNumberFormat="1" applyFont="1" applyBorder="1" applyAlignment="1">
      <alignment vertical="center" wrapText="1"/>
    </xf>
    <xf numFmtId="2" fontId="2" fillId="0" borderId="12" xfId="0" applyNumberFormat="1" applyFont="1" applyBorder="1" applyAlignment="1">
      <alignment vertical="center"/>
    </xf>
    <xf numFmtId="2" fontId="2" fillId="0" borderId="12" xfId="0" applyNumberFormat="1" applyFont="1" applyBorder="1" applyAlignment="1">
      <alignment wrapText="1"/>
    </xf>
    <xf numFmtId="4" fontId="0" fillId="2" borderId="0" xfId="0" applyNumberFormat="1" applyFill="1"/>
    <xf numFmtId="165" fontId="0" fillId="0" borderId="0" xfId="0" applyNumberFormat="1"/>
    <xf numFmtId="4" fontId="6" fillId="0" borderId="12" xfId="0" applyNumberFormat="1" applyFont="1" applyBorder="1" applyAlignment="1">
      <alignment wrapText="1"/>
    </xf>
    <xf numFmtId="0" fontId="3" fillId="0" borderId="0" xfId="0" applyFont="1" applyAlignment="1">
      <alignment wrapText="1"/>
    </xf>
    <xf numFmtId="4" fontId="8" fillId="0" borderId="12" xfId="0" applyNumberFormat="1" applyFont="1" applyBorder="1" applyAlignment="1">
      <alignment wrapText="1"/>
    </xf>
    <xf numFmtId="2" fontId="9" fillId="0" borderId="12" xfId="0" applyNumberFormat="1" applyFont="1" applyBorder="1" applyAlignment="1">
      <alignment horizontal="right" wrapText="1"/>
    </xf>
    <xf numFmtId="0" fontId="10" fillId="0" borderId="12" xfId="0" applyFont="1" applyBorder="1" applyAlignment="1">
      <alignment wrapText="1"/>
    </xf>
    <xf numFmtId="165" fontId="3" fillId="0" borderId="12" xfId="0" applyNumberFormat="1" applyFont="1" applyBorder="1" applyAlignment="1">
      <alignment horizontal="right" vertical="center" wrapText="1"/>
    </xf>
    <xf numFmtId="1" fontId="9" fillId="0" borderId="12" xfId="0" applyNumberFormat="1" applyFont="1" applyBorder="1" applyAlignment="1">
      <alignment horizontal="left" vertical="top" wrapText="1"/>
    </xf>
    <xf numFmtId="165" fontId="11" fillId="0" borderId="12" xfId="0" applyNumberFormat="1" applyFont="1" applyBorder="1" applyAlignment="1">
      <alignment horizontal="right" wrapText="1"/>
    </xf>
    <xf numFmtId="2" fontId="9" fillId="0" borderId="12" xfId="0" applyNumberFormat="1" applyFont="1" applyBorder="1" applyAlignment="1">
      <alignment vertical="center" wrapText="1"/>
    </xf>
    <xf numFmtId="2" fontId="9" fillId="2" borderId="12" xfId="0" applyNumberFormat="1" applyFont="1" applyFill="1" applyBorder="1"/>
    <xf numFmtId="4" fontId="7" fillId="2" borderId="12" xfId="0" applyNumberFormat="1" applyFont="1" applyFill="1" applyBorder="1" applyAlignment="1">
      <alignment wrapText="1"/>
    </xf>
    <xf numFmtId="2" fontId="2" fillId="2" borderId="12" xfId="0" applyNumberFormat="1" applyFont="1" applyFill="1" applyBorder="1" applyAlignment="1">
      <alignment horizontal="right" wrapText="1"/>
    </xf>
    <xf numFmtId="2" fontId="9" fillId="2" borderId="12" xfId="0" applyNumberFormat="1" applyFont="1" applyFill="1" applyBorder="1" applyAlignment="1">
      <alignment horizontal="right" wrapText="1"/>
    </xf>
    <xf numFmtId="2" fontId="3" fillId="2" borderId="12" xfId="0" applyNumberFormat="1" applyFont="1" applyFill="1" applyBorder="1" applyAlignment="1">
      <alignment horizontal="right" wrapText="1"/>
    </xf>
    <xf numFmtId="165" fontId="3" fillId="2" borderId="12" xfId="0" applyNumberFormat="1" applyFont="1" applyFill="1" applyBorder="1" applyAlignment="1">
      <alignment horizontal="right" wrapText="1"/>
    </xf>
    <xf numFmtId="165" fontId="2" fillId="2" borderId="12" xfId="0" applyNumberFormat="1" applyFont="1" applyFill="1" applyBorder="1" applyAlignment="1">
      <alignment horizontal="right" wrapText="1"/>
    </xf>
    <xf numFmtId="2" fontId="2" fillId="2" borderId="12" xfId="0" applyNumberFormat="1" applyFont="1" applyFill="1" applyBorder="1" applyAlignment="1">
      <alignment vertical="center" wrapText="1"/>
    </xf>
    <xf numFmtId="2" fontId="2" fillId="2" borderId="12" xfId="0" applyNumberFormat="1" applyFont="1" applyFill="1" applyBorder="1" applyAlignment="1">
      <alignment vertical="center"/>
    </xf>
    <xf numFmtId="2" fontId="2" fillId="2" borderId="12" xfId="0" applyNumberFormat="1" applyFont="1" applyFill="1" applyBorder="1" applyAlignment="1">
      <alignment wrapText="1"/>
    </xf>
    <xf numFmtId="2" fontId="3" fillId="2" borderId="12" xfId="0" applyNumberFormat="1" applyFont="1" applyFill="1" applyBorder="1" applyAlignment="1">
      <alignment vertical="center" wrapText="1"/>
    </xf>
    <xf numFmtId="2" fontId="3" fillId="2" borderId="12" xfId="0" applyNumberFormat="1" applyFont="1" applyFill="1" applyBorder="1" applyAlignment="1">
      <alignment vertical="center"/>
    </xf>
    <xf numFmtId="2" fontId="9" fillId="2" borderId="12" xfId="0" applyNumberFormat="1" applyFont="1" applyFill="1" applyBorder="1" applyAlignment="1">
      <alignment vertical="center" wrapText="1"/>
    </xf>
    <xf numFmtId="1" fontId="3" fillId="0" borderId="13" xfId="0" applyNumberFormat="1" applyFont="1" applyBorder="1" applyAlignment="1">
      <alignment horizontal="center" vertical="top" wrapText="1"/>
    </xf>
    <xf numFmtId="1" fontId="3" fillId="0" borderId="12" xfId="0" applyNumberFormat="1" applyFont="1" applyBorder="1" applyAlignment="1">
      <alignment horizontal="left" vertical="top" wrapText="1"/>
    </xf>
    <xf numFmtId="0" fontId="3" fillId="0" borderId="13" xfId="0" applyFont="1" applyBorder="1" applyAlignment="1">
      <alignment horizontal="center" wrapText="1"/>
    </xf>
    <xf numFmtId="4" fontId="6" fillId="2" borderId="12" xfId="0" applyNumberFormat="1" applyFont="1" applyFill="1" applyBorder="1" applyAlignment="1">
      <alignment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wrapText="1"/>
    </xf>
    <xf numFmtId="4" fontId="7" fillId="3" borderId="12" xfId="0" applyNumberFormat="1" applyFont="1" applyFill="1" applyBorder="1" applyAlignment="1">
      <alignment wrapText="1"/>
    </xf>
    <xf numFmtId="0" fontId="10" fillId="3" borderId="12" xfId="0" applyFont="1" applyFill="1" applyBorder="1" applyAlignment="1">
      <alignment wrapText="1"/>
    </xf>
    <xf numFmtId="0" fontId="0" fillId="0" borderId="12" xfId="0" applyBorder="1" applyAlignment="1">
      <alignment wrapText="1"/>
    </xf>
    <xf numFmtId="0" fontId="0" fillId="0" borderId="12" xfId="0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2" fillId="0" borderId="12" xfId="0" applyFont="1" applyBorder="1"/>
    <xf numFmtId="2" fontId="2" fillId="0" borderId="12" xfId="0" applyNumberFormat="1" applyFont="1" applyBorder="1"/>
    <xf numFmtId="0" fontId="0" fillId="0" borderId="0" xfId="0" applyBorder="1" applyAlignment="1">
      <alignment wrapText="1"/>
    </xf>
    <xf numFmtId="0" fontId="0" fillId="0" borderId="0" xfId="0" applyBorder="1"/>
    <xf numFmtId="49" fontId="3" fillId="2" borderId="0" xfId="0" applyNumberFormat="1" applyFont="1" applyFill="1" applyBorder="1" applyAlignment="1">
      <alignment horizontal="center" vertical="center" wrapText="1"/>
    </xf>
    <xf numFmtId="1" fontId="2" fillId="0" borderId="0" xfId="0" applyNumberFormat="1" applyFont="1" applyBorder="1" applyAlignment="1">
      <alignment horizontal="left" vertical="top" wrapText="1"/>
    </xf>
    <xf numFmtId="4" fontId="7" fillId="2" borderId="0" xfId="0" applyNumberFormat="1" applyFont="1" applyFill="1" applyBorder="1" applyAlignment="1">
      <alignment wrapText="1"/>
    </xf>
    <xf numFmtId="0" fontId="2" fillId="0" borderId="0" xfId="0" applyFont="1" applyBorder="1"/>
    <xf numFmtId="2" fontId="2" fillId="0" borderId="0" xfId="0" applyNumberFormat="1" applyFont="1" applyBorder="1"/>
    <xf numFmtId="4" fontId="7" fillId="2" borderId="12" xfId="0" applyNumberFormat="1" applyFont="1" applyFill="1" applyBorder="1" applyAlignment="1">
      <alignment horizontal="center" vertical="center" wrapText="1"/>
    </xf>
    <xf numFmtId="2" fontId="2" fillId="2" borderId="12" xfId="0" applyNumberFormat="1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1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9" xfId="0" applyFont="1" applyBorder="1" applyAlignment="1">
      <alignment horizontal="center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2" fillId="3" borderId="0" xfId="0" applyFont="1" applyFill="1" applyAlignment="1">
      <alignment horizontal="left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wrapText="1"/>
    </xf>
    <xf numFmtId="0" fontId="2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74"/>
  <sheetViews>
    <sheetView workbookViewId="0">
      <selection activeCell="I13" sqref="I13:T14"/>
    </sheetView>
  </sheetViews>
  <sheetFormatPr defaultRowHeight="15"/>
  <cols>
    <col min="1" max="1" width="6.7109375" style="3" customWidth="1"/>
    <col min="2" max="2" width="6.7109375" customWidth="1"/>
    <col min="3" max="3" width="0.140625" customWidth="1"/>
    <col min="4" max="5" width="6.7109375" customWidth="1"/>
    <col min="6" max="6" width="8.28515625" customWidth="1"/>
    <col min="7" max="7" width="32.28515625" customWidth="1"/>
    <col min="8" max="8" width="8.5703125" customWidth="1"/>
    <col min="9" max="14" width="7.5703125" customWidth="1"/>
    <col min="15" max="15" width="8.5703125" customWidth="1"/>
    <col min="16" max="16" width="8.7109375" customWidth="1"/>
    <col min="17" max="19" width="7.5703125" customWidth="1"/>
    <col min="20" max="20" width="8.42578125" customWidth="1"/>
  </cols>
  <sheetData>
    <row r="1" spans="1:20" ht="12.75" customHeight="1">
      <c r="A1" s="2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97" t="s">
        <v>146</v>
      </c>
      <c r="O1" s="97"/>
      <c r="P1" s="97"/>
      <c r="Q1" s="97"/>
      <c r="R1" s="97"/>
      <c r="S1" s="97"/>
      <c r="T1" s="97"/>
    </row>
    <row r="2" spans="1:20" ht="15" customHeight="1">
      <c r="A2" s="2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97" t="s">
        <v>34</v>
      </c>
      <c r="O2" s="97"/>
      <c r="P2" s="97"/>
      <c r="Q2" s="97"/>
      <c r="R2" s="97"/>
      <c r="S2" s="97"/>
      <c r="T2" s="97"/>
    </row>
    <row r="3" spans="1:20" ht="15" customHeight="1">
      <c r="A3" s="25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4"/>
      <c r="O3" t="s">
        <v>35</v>
      </c>
      <c r="P3" s="24" t="s">
        <v>36</v>
      </c>
      <c r="Q3" s="24"/>
      <c r="R3" s="24"/>
      <c r="S3" s="24"/>
      <c r="T3" s="24"/>
    </row>
    <row r="4" spans="1:20" ht="28.5" customHeight="1">
      <c r="A4" s="25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4"/>
      <c r="O4" s="100" t="s">
        <v>37</v>
      </c>
      <c r="P4" s="100"/>
      <c r="Q4" s="100"/>
      <c r="R4" s="100"/>
      <c r="S4" s="100"/>
      <c r="T4" s="24"/>
    </row>
    <row r="5" spans="1:20" ht="15" customHeight="1">
      <c r="A5" s="25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4"/>
      <c r="O5" s="101" t="s">
        <v>29</v>
      </c>
      <c r="P5" s="101"/>
      <c r="Q5" s="24"/>
      <c r="R5" s="24"/>
      <c r="S5" s="24"/>
      <c r="T5" s="24"/>
    </row>
    <row r="6" spans="1:20" ht="15" customHeight="1">
      <c r="A6" s="25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4"/>
      <c r="O6" s="102" t="s">
        <v>38</v>
      </c>
      <c r="P6" s="102"/>
      <c r="Q6" s="24"/>
      <c r="R6" s="24"/>
      <c r="S6" s="24"/>
      <c r="T6" s="24"/>
    </row>
    <row r="7" spans="1:20" ht="24.75" customHeight="1">
      <c r="A7" s="98" t="s">
        <v>39</v>
      </c>
      <c r="B7" s="98"/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98"/>
      <c r="R7" s="98"/>
      <c r="S7" s="98"/>
      <c r="T7" s="98"/>
    </row>
    <row r="8" spans="1:20" ht="15.75" customHeight="1">
      <c r="A8" s="99" t="s">
        <v>40</v>
      </c>
      <c r="B8" s="99"/>
      <c r="C8" s="26"/>
      <c r="E8" s="28"/>
      <c r="F8" s="26"/>
      <c r="G8" s="28" t="s">
        <v>41</v>
      </c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</row>
    <row r="9" spans="1:20" ht="15" customHeight="1">
      <c r="A9" s="96" t="s">
        <v>42</v>
      </c>
      <c r="B9" s="96"/>
      <c r="C9" s="26"/>
      <c r="E9" s="26"/>
      <c r="F9" s="26"/>
      <c r="G9" s="73" t="s">
        <v>44</v>
      </c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</row>
    <row r="10" spans="1:20">
      <c r="A10" s="96" t="s">
        <v>43</v>
      </c>
      <c r="B10" s="96"/>
      <c r="C10" s="26"/>
      <c r="E10" s="26"/>
      <c r="F10" s="26"/>
      <c r="G10" s="26" t="s">
        <v>45</v>
      </c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</row>
    <row r="11" spans="1:20" ht="14.25" customHeight="1">
      <c r="A11" s="96" t="s">
        <v>46</v>
      </c>
      <c r="B11" s="96"/>
      <c r="C11" s="96"/>
      <c r="D11" s="96"/>
      <c r="E11" s="96"/>
      <c r="F11" s="96"/>
      <c r="G11" s="96" t="s">
        <v>47</v>
      </c>
      <c r="H11" s="96"/>
      <c r="I11" s="96"/>
      <c r="J11" s="96"/>
      <c r="K11" s="96"/>
      <c r="L11" s="26"/>
      <c r="M11" s="26"/>
      <c r="N11" s="26"/>
      <c r="O11" s="26"/>
      <c r="P11" s="26"/>
      <c r="Q11" s="26"/>
      <c r="R11" s="26"/>
      <c r="S11" s="26"/>
      <c r="T11" s="26"/>
    </row>
    <row r="12" spans="1:20" ht="15.75" thickBot="1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</row>
    <row r="13" spans="1:20" ht="15" customHeight="1">
      <c r="A13" s="5" t="s">
        <v>49</v>
      </c>
      <c r="B13" s="6"/>
      <c r="C13" s="6"/>
      <c r="D13" s="6"/>
      <c r="E13" s="6"/>
      <c r="F13" s="7"/>
      <c r="G13" s="103" t="s">
        <v>48</v>
      </c>
      <c r="H13" s="106" t="s">
        <v>55</v>
      </c>
      <c r="I13" s="109" t="s">
        <v>56</v>
      </c>
      <c r="J13" s="110"/>
      <c r="K13" s="110"/>
      <c r="L13" s="110"/>
      <c r="M13" s="110"/>
      <c r="N13" s="110"/>
      <c r="O13" s="110"/>
      <c r="P13" s="110"/>
      <c r="Q13" s="110"/>
      <c r="R13" s="110"/>
      <c r="S13" s="110"/>
      <c r="T13" s="111"/>
    </row>
    <row r="14" spans="1:20" ht="12" customHeight="1" thickBot="1">
      <c r="A14" s="8"/>
      <c r="B14" s="9" t="s">
        <v>50</v>
      </c>
      <c r="C14" s="9"/>
      <c r="D14" s="9"/>
      <c r="E14" s="9"/>
      <c r="F14" s="10"/>
      <c r="G14" s="104"/>
      <c r="H14" s="107"/>
      <c r="I14" s="112"/>
      <c r="J14" s="113"/>
      <c r="K14" s="113"/>
      <c r="L14" s="113"/>
      <c r="M14" s="113"/>
      <c r="N14" s="113"/>
      <c r="O14" s="113"/>
      <c r="P14" s="113"/>
      <c r="Q14" s="113"/>
      <c r="R14" s="113"/>
      <c r="S14" s="113"/>
      <c r="T14" s="114"/>
    </row>
    <row r="15" spans="1:20" ht="12.75" customHeight="1">
      <c r="A15" s="8"/>
      <c r="B15" s="9" t="s">
        <v>51</v>
      </c>
      <c r="C15" s="9"/>
      <c r="D15" s="9"/>
      <c r="E15" s="9"/>
      <c r="F15" s="10"/>
      <c r="G15" s="104"/>
      <c r="H15" s="107"/>
      <c r="I15" s="103" t="s">
        <v>58</v>
      </c>
      <c r="J15" s="103" t="s">
        <v>59</v>
      </c>
      <c r="K15" s="103" t="s">
        <v>60</v>
      </c>
      <c r="L15" s="103" t="s">
        <v>61</v>
      </c>
      <c r="M15" s="103" t="s">
        <v>62</v>
      </c>
      <c r="N15" s="103" t="s">
        <v>63</v>
      </c>
      <c r="O15" s="103" t="s">
        <v>64</v>
      </c>
      <c r="P15" s="103" t="s">
        <v>65</v>
      </c>
      <c r="Q15" s="103" t="s">
        <v>66</v>
      </c>
      <c r="R15" s="103" t="s">
        <v>67</v>
      </c>
      <c r="S15" s="103" t="s">
        <v>68</v>
      </c>
      <c r="T15" s="103" t="s">
        <v>69</v>
      </c>
    </row>
    <row r="16" spans="1:20" ht="11.25" customHeight="1">
      <c r="A16" s="8"/>
      <c r="B16" s="9"/>
      <c r="C16" s="9"/>
      <c r="D16" s="9" t="s">
        <v>52</v>
      </c>
      <c r="E16" s="9"/>
      <c r="F16" s="10"/>
      <c r="G16" s="104"/>
      <c r="H16" s="107"/>
      <c r="I16" s="104"/>
      <c r="J16" s="104"/>
      <c r="K16" s="104"/>
      <c r="L16" s="104"/>
      <c r="M16" s="104"/>
      <c r="N16" s="104"/>
      <c r="O16" s="104"/>
      <c r="P16" s="104"/>
      <c r="Q16" s="104"/>
      <c r="R16" s="104"/>
      <c r="S16" s="104"/>
      <c r="T16" s="104"/>
    </row>
    <row r="17" spans="1:20" ht="11.25" customHeight="1">
      <c r="A17" s="8"/>
      <c r="B17" s="9"/>
      <c r="C17" s="9"/>
      <c r="D17" s="9"/>
      <c r="E17" s="9" t="s">
        <v>53</v>
      </c>
      <c r="F17" s="10"/>
      <c r="G17" s="104"/>
      <c r="H17" s="107"/>
      <c r="I17" s="104"/>
      <c r="J17" s="104"/>
      <c r="K17" s="104"/>
      <c r="L17" s="104"/>
      <c r="M17" s="104"/>
      <c r="N17" s="104"/>
      <c r="O17" s="104"/>
      <c r="P17" s="104"/>
      <c r="Q17" s="104"/>
      <c r="R17" s="104"/>
      <c r="S17" s="104"/>
      <c r="T17" s="104"/>
    </row>
    <row r="18" spans="1:20" ht="10.5" customHeight="1" thickBot="1">
      <c r="A18" s="11"/>
      <c r="B18" s="12"/>
      <c r="C18" s="12"/>
      <c r="D18" s="12"/>
      <c r="E18" s="12"/>
      <c r="F18" s="13" t="s">
        <v>54</v>
      </c>
      <c r="G18" s="105"/>
      <c r="H18" s="108"/>
      <c r="I18" s="105"/>
      <c r="J18" s="105"/>
      <c r="K18" s="105"/>
      <c r="L18" s="105"/>
      <c r="M18" s="105"/>
      <c r="N18" s="105"/>
      <c r="O18" s="105"/>
      <c r="P18" s="105"/>
      <c r="Q18" s="105"/>
      <c r="R18" s="105"/>
      <c r="S18" s="105"/>
      <c r="T18" s="105"/>
    </row>
    <row r="19" spans="1:20" ht="15" customHeight="1">
      <c r="A19" s="95" t="s">
        <v>57</v>
      </c>
      <c r="B19" s="95"/>
      <c r="C19" s="95"/>
      <c r="D19" s="95"/>
      <c r="E19" s="95"/>
      <c r="F19" s="95"/>
      <c r="G19" s="95"/>
      <c r="H19" s="95"/>
      <c r="I19" s="95"/>
      <c r="J19" s="95"/>
      <c r="K19" s="95"/>
      <c r="L19" s="95"/>
      <c r="M19" s="95"/>
      <c r="N19" s="95"/>
      <c r="O19" s="95"/>
      <c r="P19" s="95"/>
      <c r="Q19" s="95"/>
      <c r="R19" s="95"/>
      <c r="S19" s="95"/>
      <c r="T19" s="95"/>
    </row>
    <row r="20" spans="1:20" ht="22.5">
      <c r="A20" s="14">
        <v>456</v>
      </c>
      <c r="B20" s="14"/>
      <c r="C20" s="14"/>
      <c r="D20" s="14"/>
      <c r="E20" s="14"/>
      <c r="F20" s="14"/>
      <c r="G20" s="14" t="s">
        <v>70</v>
      </c>
      <c r="H20" s="16">
        <f>H21</f>
        <v>25211</v>
      </c>
      <c r="I20" s="16">
        <f t="shared" ref="I20:T20" si="0">I21</f>
        <v>396</v>
      </c>
      <c r="J20" s="16">
        <f t="shared" si="0"/>
        <v>2998</v>
      </c>
      <c r="K20" s="16">
        <f t="shared" si="0"/>
        <v>3211</v>
      </c>
      <c r="L20" s="16">
        <f t="shared" si="0"/>
        <v>1920</v>
      </c>
      <c r="M20" s="16">
        <f t="shared" si="0"/>
        <v>1980</v>
      </c>
      <c r="N20" s="16">
        <f t="shared" si="0"/>
        <v>2340</v>
      </c>
      <c r="O20" s="16">
        <f t="shared" si="0"/>
        <v>1918</v>
      </c>
      <c r="P20" s="16">
        <f t="shared" si="0"/>
        <v>1958</v>
      </c>
      <c r="Q20" s="16">
        <f t="shared" si="0"/>
        <v>2197</v>
      </c>
      <c r="R20" s="16">
        <f t="shared" si="0"/>
        <v>1918</v>
      </c>
      <c r="S20" s="16">
        <f t="shared" si="0"/>
        <v>2288</v>
      </c>
      <c r="T20" s="16">
        <f t="shared" si="0"/>
        <v>2087</v>
      </c>
    </row>
    <row r="21" spans="1:20" ht="22.5" customHeight="1">
      <c r="A21" s="14"/>
      <c r="B21" s="14">
        <v>3252</v>
      </c>
      <c r="C21" s="14"/>
      <c r="D21" s="14"/>
      <c r="E21" s="14"/>
      <c r="F21" s="14"/>
      <c r="G21" s="14" t="s">
        <v>71</v>
      </c>
      <c r="H21" s="16">
        <f>H22+H48+H51+H55</f>
        <v>25211</v>
      </c>
      <c r="I21" s="16">
        <f t="shared" ref="I21:T21" si="1">I22+I48+I51+I55</f>
        <v>396</v>
      </c>
      <c r="J21" s="16">
        <f t="shared" si="1"/>
        <v>2998</v>
      </c>
      <c r="K21" s="16">
        <f t="shared" si="1"/>
        <v>3211</v>
      </c>
      <c r="L21" s="16">
        <f t="shared" si="1"/>
        <v>1920</v>
      </c>
      <c r="M21" s="16">
        <f t="shared" si="1"/>
        <v>1980</v>
      </c>
      <c r="N21" s="16">
        <f t="shared" si="1"/>
        <v>2340</v>
      </c>
      <c r="O21" s="16">
        <f t="shared" si="1"/>
        <v>1918</v>
      </c>
      <c r="P21" s="16">
        <f t="shared" si="1"/>
        <v>1958</v>
      </c>
      <c r="Q21" s="16">
        <f t="shared" si="1"/>
        <v>2197</v>
      </c>
      <c r="R21" s="16">
        <f t="shared" si="1"/>
        <v>1918</v>
      </c>
      <c r="S21" s="16">
        <f t="shared" si="1"/>
        <v>2288</v>
      </c>
      <c r="T21" s="16">
        <f t="shared" si="1"/>
        <v>2087</v>
      </c>
    </row>
    <row r="22" spans="1:20" ht="54">
      <c r="A22" s="14"/>
      <c r="B22" s="14"/>
      <c r="C22" s="14"/>
      <c r="D22" s="15" t="s">
        <v>0</v>
      </c>
      <c r="E22" s="15"/>
      <c r="F22" s="14"/>
      <c r="G22" s="14" t="s">
        <v>72</v>
      </c>
      <c r="H22" s="16">
        <f>H23</f>
        <v>2222</v>
      </c>
      <c r="I22" s="16">
        <f t="shared" ref="I22:T22" si="2">I23</f>
        <v>0</v>
      </c>
      <c r="J22" s="16">
        <f t="shared" si="2"/>
        <v>923</v>
      </c>
      <c r="K22" s="16">
        <f t="shared" si="2"/>
        <v>155</v>
      </c>
      <c r="L22" s="16">
        <f t="shared" si="2"/>
        <v>38</v>
      </c>
      <c r="M22" s="16">
        <f t="shared" si="2"/>
        <v>38</v>
      </c>
      <c r="N22" s="16">
        <f t="shared" si="2"/>
        <v>275</v>
      </c>
      <c r="O22" s="16">
        <f t="shared" si="2"/>
        <v>38</v>
      </c>
      <c r="P22" s="16">
        <f t="shared" si="2"/>
        <v>38</v>
      </c>
      <c r="Q22" s="16">
        <f t="shared" si="2"/>
        <v>154</v>
      </c>
      <c r="R22" s="16">
        <f t="shared" si="2"/>
        <v>38</v>
      </c>
      <c r="S22" s="16">
        <f t="shared" si="2"/>
        <v>378</v>
      </c>
      <c r="T22" s="16">
        <f t="shared" si="2"/>
        <v>147</v>
      </c>
    </row>
    <row r="23" spans="1:20">
      <c r="A23" s="17"/>
      <c r="B23" s="17"/>
      <c r="C23" s="17"/>
      <c r="D23" s="20"/>
      <c r="E23" s="20" t="s">
        <v>4</v>
      </c>
      <c r="F23" s="17"/>
      <c r="G23" s="21" t="s">
        <v>73</v>
      </c>
      <c r="H23" s="16">
        <f>H24+H25+H26+H27+H28+H29+H30+H31+H32+H34+H37+H38+H46+H47</f>
        <v>2222</v>
      </c>
      <c r="I23" s="16">
        <f t="shared" ref="I23:T23" si="3">I24+I25+I26+I27+I28+I29+I30+I31+I32+I34+I37+I38+I46+I47</f>
        <v>0</v>
      </c>
      <c r="J23" s="16">
        <f t="shared" si="3"/>
        <v>923</v>
      </c>
      <c r="K23" s="16">
        <f t="shared" si="3"/>
        <v>155</v>
      </c>
      <c r="L23" s="16">
        <f t="shared" si="3"/>
        <v>38</v>
      </c>
      <c r="M23" s="16">
        <f t="shared" si="3"/>
        <v>38</v>
      </c>
      <c r="N23" s="16">
        <f t="shared" si="3"/>
        <v>275</v>
      </c>
      <c r="O23" s="16">
        <f t="shared" si="3"/>
        <v>38</v>
      </c>
      <c r="P23" s="16">
        <f t="shared" si="3"/>
        <v>38</v>
      </c>
      <c r="Q23" s="16">
        <f t="shared" si="3"/>
        <v>154</v>
      </c>
      <c r="R23" s="16">
        <f t="shared" si="3"/>
        <v>38</v>
      </c>
      <c r="S23" s="16">
        <f t="shared" si="3"/>
        <v>378</v>
      </c>
      <c r="T23" s="16">
        <f t="shared" si="3"/>
        <v>147</v>
      </c>
    </row>
    <row r="24" spans="1:20" s="19" customFormat="1" ht="12.75" customHeight="1">
      <c r="A24" s="17"/>
      <c r="B24" s="17"/>
      <c r="C24" s="17"/>
      <c r="D24" s="20"/>
      <c r="E24" s="20"/>
      <c r="F24" s="20" t="s">
        <v>3</v>
      </c>
      <c r="G24" s="29" t="s">
        <v>74</v>
      </c>
      <c r="H24" s="56">
        <f>I24+J24+K24+L24+M24+N24+O24+P24+Q24+R24+S24+T24</f>
        <v>0</v>
      </c>
      <c r="I24" s="57"/>
      <c r="J24" s="57"/>
      <c r="K24" s="57"/>
      <c r="L24" s="57"/>
      <c r="M24" s="57"/>
      <c r="N24" s="57"/>
      <c r="O24" s="57"/>
      <c r="P24" s="57"/>
      <c r="Q24" s="57"/>
      <c r="R24" s="57"/>
      <c r="S24" s="57"/>
      <c r="T24" s="57"/>
    </row>
    <row r="25" spans="1:20" s="19" customFormat="1" ht="13.5" customHeight="1">
      <c r="A25" s="17"/>
      <c r="B25" s="17"/>
      <c r="C25" s="17"/>
      <c r="D25" s="20"/>
      <c r="E25" s="20"/>
      <c r="F25" s="20" t="s">
        <v>6</v>
      </c>
      <c r="G25" s="29" t="s">
        <v>75</v>
      </c>
      <c r="H25" s="56">
        <f t="shared" ref="H25:H72" si="4">I25+J25+K25+L25+M25+N25+O25+P25+Q25+R25+S25+T25</f>
        <v>0</v>
      </c>
      <c r="I25" s="57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</row>
    <row r="26" spans="1:20" s="19" customFormat="1" ht="13.5" customHeight="1">
      <c r="A26" s="17"/>
      <c r="B26" s="17"/>
      <c r="C26" s="17"/>
      <c r="D26" s="20"/>
      <c r="E26" s="20"/>
      <c r="F26" s="20" t="s">
        <v>1</v>
      </c>
      <c r="G26" s="29" t="s">
        <v>76</v>
      </c>
      <c r="H26" s="56">
        <f t="shared" si="4"/>
        <v>0</v>
      </c>
      <c r="I26" s="57"/>
      <c r="J26" s="57"/>
      <c r="K26" s="57"/>
      <c r="L26" s="57"/>
      <c r="M26" s="57"/>
      <c r="N26" s="57"/>
      <c r="O26" s="57"/>
      <c r="P26" s="57"/>
      <c r="Q26" s="57"/>
      <c r="R26" s="57"/>
      <c r="S26" s="57"/>
      <c r="T26" s="57"/>
    </row>
    <row r="27" spans="1:20" s="19" customFormat="1" ht="57">
      <c r="A27" s="17"/>
      <c r="B27" s="17"/>
      <c r="C27" s="17"/>
      <c r="D27" s="20"/>
      <c r="E27" s="20"/>
      <c r="F27" s="20" t="s">
        <v>2</v>
      </c>
      <c r="G27" s="29" t="s">
        <v>77</v>
      </c>
      <c r="H27" s="56">
        <f t="shared" si="4"/>
        <v>0</v>
      </c>
      <c r="I27" s="57"/>
      <c r="J27" s="57"/>
      <c r="K27" s="57"/>
      <c r="L27" s="57"/>
      <c r="M27" s="57"/>
      <c r="N27" s="57"/>
      <c r="O27" s="57"/>
      <c r="P27" s="57"/>
      <c r="Q27" s="57"/>
      <c r="R27" s="57"/>
      <c r="S27" s="57"/>
      <c r="T27" s="57"/>
    </row>
    <row r="28" spans="1:20" s="19" customFormat="1">
      <c r="A28" s="17"/>
      <c r="B28" s="17"/>
      <c r="C28" s="17"/>
      <c r="D28" s="20"/>
      <c r="E28" s="20"/>
      <c r="F28" s="20" t="s">
        <v>14</v>
      </c>
      <c r="G28" s="29" t="s">
        <v>78</v>
      </c>
      <c r="H28" s="56">
        <f t="shared" si="4"/>
        <v>0</v>
      </c>
      <c r="I28" s="57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</row>
    <row r="29" spans="1:20" s="19" customFormat="1" ht="23.25">
      <c r="A29" s="17"/>
      <c r="B29" s="17"/>
      <c r="C29" s="17"/>
      <c r="D29" s="20"/>
      <c r="E29" s="20"/>
      <c r="F29" s="20" t="s">
        <v>15</v>
      </c>
      <c r="G29" s="29" t="s">
        <v>79</v>
      </c>
      <c r="H29" s="56">
        <f t="shared" si="4"/>
        <v>0</v>
      </c>
      <c r="I29" s="57"/>
      <c r="J29" s="57"/>
      <c r="K29" s="57"/>
      <c r="L29" s="57"/>
      <c r="M29" s="57"/>
      <c r="N29" s="57"/>
      <c r="O29" s="57"/>
      <c r="P29" s="57"/>
      <c r="Q29" s="57"/>
      <c r="R29" s="57"/>
      <c r="S29" s="57"/>
      <c r="T29" s="57"/>
    </row>
    <row r="30" spans="1:20" s="19" customFormat="1">
      <c r="A30" s="17"/>
      <c r="B30" s="17"/>
      <c r="C30" s="17"/>
      <c r="D30" s="20"/>
      <c r="E30" s="20"/>
      <c r="F30" s="20" t="s">
        <v>9</v>
      </c>
      <c r="G30" s="29" t="s">
        <v>80</v>
      </c>
      <c r="H30" s="56">
        <f t="shared" si="4"/>
        <v>0</v>
      </c>
      <c r="I30" s="57"/>
      <c r="J30" s="57"/>
      <c r="K30" s="57"/>
      <c r="L30" s="57"/>
      <c r="M30" s="57"/>
      <c r="N30" s="57"/>
      <c r="O30" s="57"/>
      <c r="P30" s="57"/>
      <c r="Q30" s="57"/>
      <c r="R30" s="57"/>
      <c r="S30" s="57"/>
      <c r="T30" s="57"/>
    </row>
    <row r="31" spans="1:20" s="19" customFormat="1" ht="23.25">
      <c r="A31" s="17"/>
      <c r="B31" s="17"/>
      <c r="C31" s="17"/>
      <c r="D31" s="20"/>
      <c r="E31" s="20"/>
      <c r="F31" s="20" t="s">
        <v>10</v>
      </c>
      <c r="G31" s="29" t="s">
        <v>81</v>
      </c>
      <c r="H31" s="56">
        <f t="shared" si="4"/>
        <v>0</v>
      </c>
      <c r="I31" s="57"/>
      <c r="J31" s="57"/>
      <c r="K31" s="57"/>
      <c r="L31" s="57"/>
      <c r="M31" s="57"/>
      <c r="N31" s="57"/>
      <c r="O31" s="57"/>
      <c r="P31" s="57"/>
      <c r="Q31" s="57"/>
      <c r="R31" s="57"/>
      <c r="S31" s="57"/>
      <c r="T31" s="57"/>
    </row>
    <row r="32" spans="1:20" s="19" customFormat="1" ht="23.25">
      <c r="A32" s="17"/>
      <c r="B32" s="17"/>
      <c r="C32" s="17"/>
      <c r="D32" s="20"/>
      <c r="E32" s="20"/>
      <c r="F32" s="20" t="s">
        <v>16</v>
      </c>
      <c r="G32" s="29" t="s">
        <v>82</v>
      </c>
      <c r="H32" s="56">
        <f t="shared" si="4"/>
        <v>0</v>
      </c>
      <c r="I32" s="57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</row>
    <row r="33" spans="1:20" s="19" customFormat="1" ht="12.75" customHeight="1">
      <c r="A33" s="17"/>
      <c r="B33" s="17"/>
      <c r="C33" s="17"/>
      <c r="D33" s="20"/>
      <c r="E33" s="20"/>
      <c r="F33" s="20"/>
      <c r="G33" s="50" t="s">
        <v>83</v>
      </c>
      <c r="H33" s="56">
        <f t="shared" si="4"/>
        <v>0</v>
      </c>
      <c r="I33" s="58"/>
      <c r="J33" s="55"/>
      <c r="K33" s="55"/>
      <c r="L33" s="55"/>
      <c r="M33" s="55"/>
      <c r="N33" s="55"/>
      <c r="O33" s="55"/>
      <c r="P33" s="55"/>
      <c r="Q33" s="55"/>
      <c r="R33" s="55"/>
      <c r="S33" s="30"/>
      <c r="T33" s="30"/>
    </row>
    <row r="34" spans="1:20" s="19" customFormat="1">
      <c r="A34" s="17"/>
      <c r="B34" s="17"/>
      <c r="C34" s="17"/>
      <c r="D34" s="20"/>
      <c r="E34" s="20"/>
      <c r="F34" s="20" t="s">
        <v>17</v>
      </c>
      <c r="G34" s="29" t="s">
        <v>84</v>
      </c>
      <c r="H34" s="56">
        <f t="shared" si="4"/>
        <v>120</v>
      </c>
      <c r="I34" s="59">
        <f>I35+I36</f>
        <v>0</v>
      </c>
      <c r="J34" s="59">
        <v>40</v>
      </c>
      <c r="K34" s="59">
        <f t="shared" ref="K34:T34" si="5">K35+K36</f>
        <v>0</v>
      </c>
      <c r="L34" s="59">
        <f t="shared" si="5"/>
        <v>0</v>
      </c>
      <c r="M34" s="59">
        <f t="shared" si="5"/>
        <v>0</v>
      </c>
      <c r="N34" s="59">
        <v>40</v>
      </c>
      <c r="O34" s="59">
        <f t="shared" si="5"/>
        <v>0</v>
      </c>
      <c r="P34" s="59">
        <f t="shared" si="5"/>
        <v>0</v>
      </c>
      <c r="Q34" s="59">
        <f t="shared" si="5"/>
        <v>0</v>
      </c>
      <c r="R34" s="59">
        <f t="shared" si="5"/>
        <v>0</v>
      </c>
      <c r="S34" s="59">
        <v>40</v>
      </c>
      <c r="T34" s="59">
        <f t="shared" si="5"/>
        <v>0</v>
      </c>
    </row>
    <row r="35" spans="1:20" s="19" customFormat="1" ht="12.75" customHeight="1">
      <c r="A35" s="17"/>
      <c r="B35" s="17"/>
      <c r="C35" s="17"/>
      <c r="D35" s="20"/>
      <c r="E35" s="20"/>
      <c r="F35" s="20"/>
      <c r="G35" s="50" t="s">
        <v>85</v>
      </c>
      <c r="H35" s="56">
        <f t="shared" si="4"/>
        <v>80</v>
      </c>
      <c r="I35" s="58"/>
      <c r="J35" s="30"/>
      <c r="K35" s="30"/>
      <c r="L35" s="30"/>
      <c r="M35" s="30"/>
      <c r="N35" s="30">
        <v>40</v>
      </c>
      <c r="O35" s="30"/>
      <c r="P35" s="30"/>
      <c r="Q35" s="30"/>
      <c r="R35" s="30"/>
      <c r="S35" s="30">
        <v>40</v>
      </c>
      <c r="T35" s="30"/>
    </row>
    <row r="36" spans="1:20" s="19" customFormat="1" ht="12" customHeight="1">
      <c r="A36" s="17"/>
      <c r="B36" s="17"/>
      <c r="C36" s="17"/>
      <c r="D36" s="20"/>
      <c r="E36" s="20"/>
      <c r="F36" s="20"/>
      <c r="G36" s="50" t="s">
        <v>86</v>
      </c>
      <c r="H36" s="56">
        <f t="shared" si="4"/>
        <v>40</v>
      </c>
      <c r="I36" s="58"/>
      <c r="J36" s="55">
        <v>40</v>
      </c>
      <c r="K36" s="30"/>
      <c r="L36" s="30"/>
      <c r="M36" s="30"/>
      <c r="N36" s="30"/>
      <c r="O36" s="30"/>
      <c r="P36" s="30"/>
      <c r="Q36" s="30"/>
      <c r="R36" s="30"/>
      <c r="S36" s="30"/>
      <c r="T36" s="30"/>
    </row>
    <row r="37" spans="1:20" s="19" customFormat="1">
      <c r="A37" s="17"/>
      <c r="B37" s="17"/>
      <c r="C37" s="17"/>
      <c r="D37" s="20"/>
      <c r="E37" s="20"/>
      <c r="F37" s="20" t="s">
        <v>18</v>
      </c>
      <c r="G37" s="29" t="s">
        <v>87</v>
      </c>
      <c r="H37" s="56">
        <f t="shared" si="4"/>
        <v>400</v>
      </c>
      <c r="I37" s="57"/>
      <c r="J37" s="30">
        <v>70</v>
      </c>
      <c r="K37" s="30">
        <v>33</v>
      </c>
      <c r="L37" s="30">
        <v>33</v>
      </c>
      <c r="M37" s="30">
        <v>33</v>
      </c>
      <c r="N37" s="30">
        <v>33</v>
      </c>
      <c r="O37" s="30">
        <v>33</v>
      </c>
      <c r="P37" s="30">
        <v>33</v>
      </c>
      <c r="Q37" s="30">
        <v>33</v>
      </c>
      <c r="R37" s="30">
        <v>33</v>
      </c>
      <c r="S37" s="30">
        <v>33</v>
      </c>
      <c r="T37" s="30">
        <v>33</v>
      </c>
    </row>
    <row r="38" spans="1:20" s="19" customFormat="1">
      <c r="A38" s="17"/>
      <c r="B38" s="17"/>
      <c r="C38" s="17"/>
      <c r="D38" s="20"/>
      <c r="E38" s="20"/>
      <c r="F38" s="20" t="s">
        <v>19</v>
      </c>
      <c r="G38" s="29" t="s">
        <v>88</v>
      </c>
      <c r="H38" s="56">
        <f>H39+H40+H41+H42+H43+H44+H45</f>
        <v>1687</v>
      </c>
      <c r="I38" s="71">
        <f t="shared" ref="I38:T38" si="6">I39+I40+I41+I42+I43+I44+I45</f>
        <v>0</v>
      </c>
      <c r="J38" s="71">
        <f t="shared" si="6"/>
        <v>810</v>
      </c>
      <c r="K38" s="71">
        <f t="shared" si="6"/>
        <v>119</v>
      </c>
      <c r="L38" s="71">
        <f t="shared" si="6"/>
        <v>5</v>
      </c>
      <c r="M38" s="71">
        <f t="shared" si="6"/>
        <v>5</v>
      </c>
      <c r="N38" s="71">
        <f t="shared" si="6"/>
        <v>199</v>
      </c>
      <c r="O38" s="71">
        <f t="shared" si="6"/>
        <v>5</v>
      </c>
      <c r="P38" s="71">
        <f t="shared" si="6"/>
        <v>5</v>
      </c>
      <c r="Q38" s="71">
        <f t="shared" si="6"/>
        <v>118</v>
      </c>
      <c r="R38" s="71">
        <f t="shared" si="6"/>
        <v>5</v>
      </c>
      <c r="S38" s="71">
        <f t="shared" si="6"/>
        <v>305</v>
      </c>
      <c r="T38" s="71">
        <f t="shared" si="6"/>
        <v>111</v>
      </c>
    </row>
    <row r="39" spans="1:20" s="19" customFormat="1" ht="12.75" customHeight="1">
      <c r="A39" s="17"/>
      <c r="B39" s="17"/>
      <c r="C39" s="17"/>
      <c r="D39" s="20"/>
      <c r="E39" s="20"/>
      <c r="F39" s="20"/>
      <c r="G39" s="50" t="s">
        <v>89</v>
      </c>
      <c r="H39" s="56">
        <f t="shared" si="4"/>
        <v>98</v>
      </c>
      <c r="I39" s="58"/>
      <c r="J39" s="30"/>
      <c r="K39" s="30">
        <v>25</v>
      </c>
      <c r="L39" s="30"/>
      <c r="M39" s="30"/>
      <c r="N39" s="30">
        <v>25</v>
      </c>
      <c r="O39" s="30"/>
      <c r="P39" s="30"/>
      <c r="Q39" s="30">
        <v>24</v>
      </c>
      <c r="R39" s="30"/>
      <c r="S39" s="30"/>
      <c r="T39" s="30">
        <v>24</v>
      </c>
    </row>
    <row r="40" spans="1:20" s="19" customFormat="1" ht="12.75" customHeight="1">
      <c r="A40" s="17"/>
      <c r="B40" s="17"/>
      <c r="C40" s="17"/>
      <c r="D40" s="20"/>
      <c r="E40" s="20"/>
      <c r="F40" s="20"/>
      <c r="G40" s="50" t="s">
        <v>90</v>
      </c>
      <c r="H40" s="56">
        <f t="shared" si="4"/>
        <v>108</v>
      </c>
      <c r="I40" s="58"/>
      <c r="J40" s="30"/>
      <c r="K40" s="30">
        <v>27</v>
      </c>
      <c r="L40" s="30"/>
      <c r="M40" s="30"/>
      <c r="N40" s="30">
        <v>27</v>
      </c>
      <c r="O40" s="30"/>
      <c r="P40" s="30"/>
      <c r="Q40" s="30">
        <v>27</v>
      </c>
      <c r="R40" s="30"/>
      <c r="S40" s="30"/>
      <c r="T40" s="30">
        <v>27</v>
      </c>
    </row>
    <row r="41" spans="1:20" s="19" customFormat="1" ht="12" customHeight="1">
      <c r="A41" s="17"/>
      <c r="B41" s="17"/>
      <c r="C41" s="17"/>
      <c r="D41" s="20"/>
      <c r="E41" s="20"/>
      <c r="F41" s="20"/>
      <c r="G41" s="50" t="s">
        <v>91</v>
      </c>
      <c r="H41" s="56">
        <f t="shared" si="4"/>
        <v>246</v>
      </c>
      <c r="I41" s="58"/>
      <c r="J41" s="30"/>
      <c r="K41" s="30">
        <v>62</v>
      </c>
      <c r="L41" s="30"/>
      <c r="M41" s="30"/>
      <c r="N41" s="30">
        <v>62</v>
      </c>
      <c r="O41" s="30"/>
      <c r="P41" s="30"/>
      <c r="Q41" s="30">
        <v>62</v>
      </c>
      <c r="R41" s="30"/>
      <c r="S41" s="30"/>
      <c r="T41" s="30">
        <v>60</v>
      </c>
    </row>
    <row r="42" spans="1:20" s="19" customFormat="1" ht="12" customHeight="1">
      <c r="A42" s="17"/>
      <c r="B42" s="17"/>
      <c r="C42" s="17"/>
      <c r="D42" s="20"/>
      <c r="E42" s="20"/>
      <c r="F42" s="20"/>
      <c r="G42" s="50" t="s">
        <v>92</v>
      </c>
      <c r="H42" s="56">
        <f t="shared" si="4"/>
        <v>50</v>
      </c>
      <c r="I42" s="58"/>
      <c r="J42" s="30">
        <v>5</v>
      </c>
      <c r="K42" s="30">
        <v>5</v>
      </c>
      <c r="L42" s="30">
        <v>5</v>
      </c>
      <c r="M42" s="30">
        <v>5</v>
      </c>
      <c r="N42" s="30">
        <v>5</v>
      </c>
      <c r="O42" s="30">
        <v>5</v>
      </c>
      <c r="P42" s="30">
        <v>5</v>
      </c>
      <c r="Q42" s="30">
        <v>5</v>
      </c>
      <c r="R42" s="30">
        <v>5</v>
      </c>
      <c r="S42" s="30">
        <v>5</v>
      </c>
      <c r="T42" s="30"/>
    </row>
    <row r="43" spans="1:20" s="19" customFormat="1" ht="12" customHeight="1">
      <c r="A43" s="17"/>
      <c r="B43" s="17"/>
      <c r="C43" s="17"/>
      <c r="D43" s="20"/>
      <c r="E43" s="20"/>
      <c r="F43" s="20"/>
      <c r="G43" s="50" t="s">
        <v>93</v>
      </c>
      <c r="H43" s="56">
        <f t="shared" si="4"/>
        <v>80</v>
      </c>
      <c r="I43" s="58"/>
      <c r="J43" s="30">
        <v>80</v>
      </c>
      <c r="K43" s="30"/>
      <c r="L43" s="30"/>
      <c r="M43" s="30"/>
      <c r="N43" s="30"/>
      <c r="O43" s="30"/>
      <c r="P43" s="30"/>
      <c r="Q43" s="30"/>
      <c r="R43" s="30"/>
      <c r="S43" s="30"/>
      <c r="T43" s="30"/>
    </row>
    <row r="44" spans="1:20" s="19" customFormat="1" ht="13.5" customHeight="1">
      <c r="A44" s="17"/>
      <c r="B44" s="17"/>
      <c r="C44" s="17"/>
      <c r="D44" s="20"/>
      <c r="E44" s="20"/>
      <c r="F44" s="20"/>
      <c r="G44" s="50" t="s">
        <v>94</v>
      </c>
      <c r="H44" s="56">
        <f t="shared" si="4"/>
        <v>500</v>
      </c>
      <c r="I44" s="58"/>
      <c r="J44" s="30">
        <v>500</v>
      </c>
      <c r="K44" s="30"/>
      <c r="L44" s="30"/>
      <c r="M44" s="30"/>
      <c r="N44" s="30"/>
      <c r="O44" s="30"/>
      <c r="P44" s="30"/>
      <c r="Q44" s="30"/>
      <c r="R44" s="30"/>
      <c r="S44" s="30"/>
      <c r="T44" s="30"/>
    </row>
    <row r="45" spans="1:20" s="19" customFormat="1" ht="12" customHeight="1">
      <c r="A45" s="17"/>
      <c r="B45" s="17"/>
      <c r="C45" s="17"/>
      <c r="D45" s="20"/>
      <c r="E45" s="20"/>
      <c r="F45" s="20"/>
      <c r="G45" s="50" t="s">
        <v>95</v>
      </c>
      <c r="H45" s="56">
        <f t="shared" si="4"/>
        <v>605</v>
      </c>
      <c r="I45" s="58"/>
      <c r="J45" s="30">
        <v>225</v>
      </c>
      <c r="K45" s="30"/>
      <c r="L45" s="30"/>
      <c r="M45" s="30"/>
      <c r="N45" s="30">
        <v>80</v>
      </c>
      <c r="O45" s="30"/>
      <c r="P45" s="30"/>
      <c r="Q45" s="30"/>
      <c r="R45" s="30"/>
      <c r="S45" s="30">
        <v>300</v>
      </c>
      <c r="T45" s="30"/>
    </row>
    <row r="46" spans="1:20" ht="23.25">
      <c r="A46" s="17"/>
      <c r="B46" s="17"/>
      <c r="C46" s="17"/>
      <c r="D46" s="20"/>
      <c r="E46" s="20"/>
      <c r="F46" s="20" t="s">
        <v>20</v>
      </c>
      <c r="G46" s="29" t="s">
        <v>96</v>
      </c>
      <c r="H46" s="56">
        <f t="shared" si="4"/>
        <v>0</v>
      </c>
      <c r="I46" s="57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</row>
    <row r="47" spans="1:20" s="19" customFormat="1">
      <c r="A47" s="17"/>
      <c r="B47" s="17"/>
      <c r="C47" s="17"/>
      <c r="D47" s="20"/>
      <c r="E47" s="20"/>
      <c r="F47" s="20" t="s">
        <v>21</v>
      </c>
      <c r="G47" s="29" t="s">
        <v>97</v>
      </c>
      <c r="H47" s="56">
        <f t="shared" si="4"/>
        <v>15</v>
      </c>
      <c r="I47" s="57"/>
      <c r="J47" s="30">
        <v>3</v>
      </c>
      <c r="K47" s="30">
        <v>3</v>
      </c>
      <c r="L47" s="30"/>
      <c r="M47" s="30"/>
      <c r="N47" s="30">
        <v>3</v>
      </c>
      <c r="O47" s="30"/>
      <c r="P47" s="30"/>
      <c r="Q47" s="30">
        <v>3</v>
      </c>
      <c r="R47" s="30"/>
      <c r="S47" s="30"/>
      <c r="T47" s="30">
        <v>3</v>
      </c>
    </row>
    <row r="48" spans="1:20" s="19" customFormat="1" ht="33.75">
      <c r="A48" s="17"/>
      <c r="B48" s="17"/>
      <c r="C48" s="17" t="s">
        <v>22</v>
      </c>
      <c r="D48" s="20" t="s">
        <v>22</v>
      </c>
      <c r="E48" s="20"/>
      <c r="F48" s="17"/>
      <c r="G48" s="39" t="s">
        <v>98</v>
      </c>
      <c r="H48" s="56">
        <f t="shared" si="4"/>
        <v>16131</v>
      </c>
      <c r="I48" s="56">
        <f t="shared" ref="I48:T48" si="7">I49</f>
        <v>0</v>
      </c>
      <c r="J48" s="56">
        <f t="shared" si="7"/>
        <v>1467</v>
      </c>
      <c r="K48" s="56">
        <f t="shared" si="7"/>
        <v>1467</v>
      </c>
      <c r="L48" s="56">
        <f t="shared" si="7"/>
        <v>1467</v>
      </c>
      <c r="M48" s="56">
        <f t="shared" si="7"/>
        <v>1467</v>
      </c>
      <c r="N48" s="56">
        <f t="shared" si="7"/>
        <v>1467</v>
      </c>
      <c r="O48" s="56">
        <f t="shared" si="7"/>
        <v>1466</v>
      </c>
      <c r="P48" s="56">
        <f t="shared" si="7"/>
        <v>1466</v>
      </c>
      <c r="Q48" s="56">
        <f t="shared" si="7"/>
        <v>1466</v>
      </c>
      <c r="R48" s="56">
        <f t="shared" si="7"/>
        <v>1466</v>
      </c>
      <c r="S48" s="56">
        <f t="shared" si="7"/>
        <v>1466</v>
      </c>
      <c r="T48" s="56">
        <f t="shared" si="7"/>
        <v>1466</v>
      </c>
    </row>
    <row r="49" spans="1:20">
      <c r="A49" s="17"/>
      <c r="B49" s="17"/>
      <c r="C49" s="17"/>
      <c r="D49" s="20"/>
      <c r="E49" s="20" t="s">
        <v>23</v>
      </c>
      <c r="F49" s="20"/>
      <c r="G49" s="17" t="s">
        <v>73</v>
      </c>
      <c r="H49" s="56">
        <f t="shared" si="4"/>
        <v>16131</v>
      </c>
      <c r="I49" s="60">
        <f>I50</f>
        <v>0</v>
      </c>
      <c r="J49" s="18">
        <v>1467</v>
      </c>
      <c r="K49" s="18">
        <v>1467</v>
      </c>
      <c r="L49" s="18">
        <v>1467</v>
      </c>
      <c r="M49" s="18">
        <v>1467</v>
      </c>
      <c r="N49" s="18">
        <v>1467</v>
      </c>
      <c r="O49" s="18">
        <v>1466</v>
      </c>
      <c r="P49" s="18">
        <v>1466</v>
      </c>
      <c r="Q49" s="18">
        <v>1466</v>
      </c>
      <c r="R49" s="18">
        <v>1466</v>
      </c>
      <c r="S49" s="18">
        <v>1466</v>
      </c>
      <c r="T49" s="18">
        <v>1466</v>
      </c>
    </row>
    <row r="50" spans="1:20">
      <c r="A50" s="17"/>
      <c r="B50" s="17"/>
      <c r="C50" s="17"/>
      <c r="D50" s="20"/>
      <c r="E50" s="20"/>
      <c r="F50" s="20" t="s">
        <v>19</v>
      </c>
      <c r="G50" s="17" t="s">
        <v>99</v>
      </c>
      <c r="H50" s="56">
        <f t="shared" si="4"/>
        <v>16131</v>
      </c>
      <c r="I50" s="61"/>
      <c r="J50" s="18">
        <v>1467</v>
      </c>
      <c r="K50" s="18">
        <v>1467</v>
      </c>
      <c r="L50" s="18">
        <v>1467</v>
      </c>
      <c r="M50" s="18">
        <v>1467</v>
      </c>
      <c r="N50" s="18">
        <v>1467</v>
      </c>
      <c r="O50" s="18">
        <v>1466</v>
      </c>
      <c r="P50" s="18">
        <v>1466</v>
      </c>
      <c r="Q50" s="18">
        <v>1466</v>
      </c>
      <c r="R50" s="18">
        <v>1466</v>
      </c>
      <c r="S50" s="18">
        <v>1466</v>
      </c>
      <c r="T50" s="18">
        <v>1466</v>
      </c>
    </row>
    <row r="51" spans="1:20" ht="21">
      <c r="A51" s="17"/>
      <c r="B51" s="17"/>
      <c r="C51" s="17"/>
      <c r="D51" s="20" t="s">
        <v>5</v>
      </c>
      <c r="E51" s="32"/>
      <c r="F51" s="37"/>
      <c r="G51" s="39" t="s">
        <v>100</v>
      </c>
      <c r="H51" s="56">
        <f t="shared" si="4"/>
        <v>960</v>
      </c>
      <c r="I51" s="61"/>
      <c r="J51" s="18"/>
      <c r="K51" s="18">
        <v>960</v>
      </c>
      <c r="L51" s="18"/>
      <c r="M51" s="18"/>
      <c r="N51" s="18"/>
      <c r="O51" s="18"/>
      <c r="P51" s="18"/>
      <c r="Q51" s="18"/>
      <c r="R51" s="18"/>
      <c r="S51" s="18"/>
      <c r="T51" s="18"/>
    </row>
    <row r="52" spans="1:20">
      <c r="A52" s="17"/>
      <c r="B52" s="17"/>
      <c r="C52" s="17"/>
      <c r="D52" s="20"/>
      <c r="E52" s="20" t="s">
        <v>23</v>
      </c>
      <c r="F52" s="20"/>
      <c r="G52" s="17" t="s">
        <v>73</v>
      </c>
      <c r="H52" s="56">
        <f t="shared" si="4"/>
        <v>960</v>
      </c>
      <c r="I52" s="61"/>
      <c r="J52" s="18"/>
      <c r="K52" s="18">
        <v>960</v>
      </c>
      <c r="L52" s="18"/>
      <c r="M52" s="18"/>
      <c r="N52" s="18"/>
      <c r="O52" s="18"/>
      <c r="P52" s="18"/>
      <c r="Q52" s="18"/>
      <c r="R52" s="18"/>
      <c r="S52" s="18"/>
      <c r="T52" s="18"/>
    </row>
    <row r="53" spans="1:20" s="19" customFormat="1" ht="23.25" customHeight="1">
      <c r="A53" s="17"/>
      <c r="B53" s="17"/>
      <c r="C53" s="17"/>
      <c r="D53" s="20"/>
      <c r="E53" s="32"/>
      <c r="F53" s="40">
        <v>155</v>
      </c>
      <c r="G53" s="38" t="s">
        <v>101</v>
      </c>
      <c r="H53" s="56">
        <f t="shared" si="4"/>
        <v>960</v>
      </c>
      <c r="I53" s="61"/>
      <c r="J53" s="18"/>
      <c r="K53" s="18">
        <v>960</v>
      </c>
      <c r="L53" s="18"/>
      <c r="M53" s="18"/>
      <c r="N53" s="18"/>
      <c r="O53" s="18"/>
      <c r="P53" s="18"/>
      <c r="Q53" s="18"/>
      <c r="R53" s="18"/>
      <c r="S53" s="18"/>
      <c r="T53" s="18"/>
    </row>
    <row r="54" spans="1:20" s="19" customFormat="1" ht="32.25" customHeight="1">
      <c r="A54" s="17"/>
      <c r="B54" s="39" t="s">
        <v>25</v>
      </c>
      <c r="C54" s="17"/>
      <c r="D54" s="20"/>
      <c r="E54" s="32"/>
      <c r="F54" s="68"/>
      <c r="G54" s="14" t="s">
        <v>102</v>
      </c>
      <c r="H54" s="56">
        <f>H55</f>
        <v>5898</v>
      </c>
      <c r="I54" s="56">
        <f t="shared" ref="I54:T54" si="8">I55</f>
        <v>396</v>
      </c>
      <c r="J54" s="56">
        <f t="shared" si="8"/>
        <v>608</v>
      </c>
      <c r="K54" s="56">
        <f t="shared" si="8"/>
        <v>629</v>
      </c>
      <c r="L54" s="56">
        <f t="shared" si="8"/>
        <v>415</v>
      </c>
      <c r="M54" s="56">
        <f t="shared" si="8"/>
        <v>475</v>
      </c>
      <c r="N54" s="56">
        <f t="shared" si="8"/>
        <v>598</v>
      </c>
      <c r="O54" s="56">
        <f t="shared" si="8"/>
        <v>414</v>
      </c>
      <c r="P54" s="56">
        <f t="shared" si="8"/>
        <v>454</v>
      </c>
      <c r="Q54" s="56">
        <f t="shared" si="8"/>
        <v>577</v>
      </c>
      <c r="R54" s="56">
        <f t="shared" si="8"/>
        <v>414</v>
      </c>
      <c r="S54" s="56">
        <f t="shared" si="8"/>
        <v>444</v>
      </c>
      <c r="T54" s="56">
        <f t="shared" si="8"/>
        <v>474</v>
      </c>
    </row>
    <row r="55" spans="1:20" ht="21">
      <c r="A55" s="17"/>
      <c r="C55" s="17"/>
      <c r="D55" s="20" t="s">
        <v>5</v>
      </c>
      <c r="E55" s="32"/>
      <c r="F55" s="37"/>
      <c r="G55" s="39" t="s">
        <v>100</v>
      </c>
      <c r="H55" s="56">
        <f t="shared" si="4"/>
        <v>5898</v>
      </c>
      <c r="I55" s="56">
        <f t="shared" ref="I55:T55" si="9">I56</f>
        <v>396</v>
      </c>
      <c r="J55" s="56">
        <f t="shared" si="9"/>
        <v>608</v>
      </c>
      <c r="K55" s="56">
        <f t="shared" si="9"/>
        <v>629</v>
      </c>
      <c r="L55" s="56">
        <f t="shared" si="9"/>
        <v>415</v>
      </c>
      <c r="M55" s="56">
        <f t="shared" si="9"/>
        <v>475</v>
      </c>
      <c r="N55" s="56">
        <f t="shared" si="9"/>
        <v>598</v>
      </c>
      <c r="O55" s="56">
        <f t="shared" si="9"/>
        <v>414</v>
      </c>
      <c r="P55" s="56">
        <f t="shared" si="9"/>
        <v>454</v>
      </c>
      <c r="Q55" s="56">
        <f t="shared" si="9"/>
        <v>577</v>
      </c>
      <c r="R55" s="56">
        <f t="shared" si="9"/>
        <v>414</v>
      </c>
      <c r="S55" s="56">
        <f t="shared" si="9"/>
        <v>444</v>
      </c>
      <c r="T55" s="56">
        <f t="shared" si="9"/>
        <v>474</v>
      </c>
    </row>
    <row r="56" spans="1:20">
      <c r="A56" s="17"/>
      <c r="B56" s="17"/>
      <c r="C56" s="17"/>
      <c r="D56" s="20"/>
      <c r="E56" s="20" t="s">
        <v>4</v>
      </c>
      <c r="F56" s="39"/>
      <c r="G56" s="21" t="s">
        <v>73</v>
      </c>
      <c r="H56" s="56">
        <f t="shared" si="4"/>
        <v>5898</v>
      </c>
      <c r="I56" s="60">
        <f t="shared" ref="I56:T56" si="10">I57+I58+I59+I60+I61+I62+I63+I64+I67+I68+I72</f>
        <v>396</v>
      </c>
      <c r="J56" s="60">
        <f t="shared" si="10"/>
        <v>608</v>
      </c>
      <c r="K56" s="60">
        <f t="shared" si="10"/>
        <v>629</v>
      </c>
      <c r="L56" s="60">
        <f t="shared" si="10"/>
        <v>415</v>
      </c>
      <c r="M56" s="60">
        <f t="shared" si="10"/>
        <v>475</v>
      </c>
      <c r="N56" s="60">
        <f t="shared" si="10"/>
        <v>598</v>
      </c>
      <c r="O56" s="60">
        <f t="shared" si="10"/>
        <v>414</v>
      </c>
      <c r="P56" s="60">
        <f t="shared" si="10"/>
        <v>454</v>
      </c>
      <c r="Q56" s="60">
        <f t="shared" si="10"/>
        <v>577</v>
      </c>
      <c r="R56" s="60">
        <f t="shared" si="10"/>
        <v>414</v>
      </c>
      <c r="S56" s="60">
        <f t="shared" si="10"/>
        <v>444</v>
      </c>
      <c r="T56" s="60">
        <f t="shared" si="10"/>
        <v>474</v>
      </c>
    </row>
    <row r="57" spans="1:20" ht="13.5" customHeight="1">
      <c r="A57" s="31"/>
      <c r="B57" s="31"/>
      <c r="C57" s="31"/>
      <c r="D57" s="31"/>
      <c r="E57" s="33"/>
      <c r="F57" s="40">
        <v>111</v>
      </c>
      <c r="G57" s="38" t="s">
        <v>103</v>
      </c>
      <c r="H57" s="56">
        <f t="shared" si="4"/>
        <v>3996</v>
      </c>
      <c r="I57" s="62">
        <v>333</v>
      </c>
      <c r="J57" s="62">
        <v>333</v>
      </c>
      <c r="K57" s="62">
        <v>333</v>
      </c>
      <c r="L57" s="62">
        <v>333</v>
      </c>
      <c r="M57" s="62">
        <v>333</v>
      </c>
      <c r="N57" s="62">
        <v>333</v>
      </c>
      <c r="O57" s="62">
        <v>333</v>
      </c>
      <c r="P57" s="62">
        <v>333</v>
      </c>
      <c r="Q57" s="62">
        <v>333</v>
      </c>
      <c r="R57" s="62">
        <v>333</v>
      </c>
      <c r="S57" s="62">
        <v>333</v>
      </c>
      <c r="T57" s="62">
        <v>333</v>
      </c>
    </row>
    <row r="58" spans="1:20" ht="12" customHeight="1">
      <c r="A58" s="31"/>
      <c r="B58" s="31"/>
      <c r="C58" s="31"/>
      <c r="D58" s="31"/>
      <c r="E58" s="33"/>
      <c r="F58" s="40">
        <v>113</v>
      </c>
      <c r="G58" s="38" t="s">
        <v>75</v>
      </c>
      <c r="H58" s="56">
        <f t="shared" si="4"/>
        <v>334</v>
      </c>
      <c r="I58" s="62"/>
      <c r="J58" s="62">
        <v>106</v>
      </c>
      <c r="K58" s="62">
        <v>81</v>
      </c>
      <c r="L58" s="62"/>
      <c r="M58" s="62"/>
      <c r="N58" s="62">
        <v>66</v>
      </c>
      <c r="O58" s="63"/>
      <c r="P58" s="62"/>
      <c r="Q58" s="62">
        <v>81</v>
      </c>
      <c r="R58" s="62"/>
      <c r="S58" s="62"/>
      <c r="T58" s="62"/>
    </row>
    <row r="59" spans="1:20" ht="12" customHeight="1">
      <c r="A59" s="31"/>
      <c r="B59" s="31"/>
      <c r="C59" s="31"/>
      <c r="D59" s="31"/>
      <c r="E59" s="33"/>
      <c r="F59" s="40">
        <v>121</v>
      </c>
      <c r="G59" s="38" t="s">
        <v>76</v>
      </c>
      <c r="H59" s="56">
        <f t="shared" si="4"/>
        <v>348</v>
      </c>
      <c r="I59" s="62">
        <v>29</v>
      </c>
      <c r="J59" s="62">
        <v>29</v>
      </c>
      <c r="K59" s="62">
        <v>29</v>
      </c>
      <c r="L59" s="62">
        <v>29</v>
      </c>
      <c r="M59" s="62">
        <v>29</v>
      </c>
      <c r="N59" s="62">
        <v>29</v>
      </c>
      <c r="O59" s="62">
        <v>29</v>
      </c>
      <c r="P59" s="62">
        <v>29</v>
      </c>
      <c r="Q59" s="62">
        <v>29</v>
      </c>
      <c r="R59" s="62">
        <v>29</v>
      </c>
      <c r="S59" s="62">
        <v>29</v>
      </c>
      <c r="T59" s="62">
        <v>29</v>
      </c>
    </row>
    <row r="60" spans="1:20" ht="22.5">
      <c r="A60" s="31"/>
      <c r="B60" s="31"/>
      <c r="C60" s="31"/>
      <c r="D60" s="31"/>
      <c r="E60" s="33"/>
      <c r="F60" s="40">
        <v>122</v>
      </c>
      <c r="G60" s="38" t="s">
        <v>104</v>
      </c>
      <c r="H60" s="56">
        <f t="shared" si="4"/>
        <v>132</v>
      </c>
      <c r="I60" s="64">
        <v>11</v>
      </c>
      <c r="J60" s="64">
        <v>11</v>
      </c>
      <c r="K60" s="64">
        <v>11</v>
      </c>
      <c r="L60" s="64">
        <v>11</v>
      </c>
      <c r="M60" s="64">
        <v>11</v>
      </c>
      <c r="N60" s="64">
        <v>11</v>
      </c>
      <c r="O60" s="64">
        <v>11</v>
      </c>
      <c r="P60" s="64">
        <v>11</v>
      </c>
      <c r="Q60" s="64">
        <v>11</v>
      </c>
      <c r="R60" s="64">
        <v>11</v>
      </c>
      <c r="S60" s="64">
        <v>11</v>
      </c>
      <c r="T60" s="64">
        <v>11</v>
      </c>
    </row>
    <row r="61" spans="1:20" ht="22.5">
      <c r="A61" s="31"/>
      <c r="B61" s="31"/>
      <c r="C61" s="31"/>
      <c r="D61" s="31"/>
      <c r="E61" s="33"/>
      <c r="F61" s="40">
        <v>124</v>
      </c>
      <c r="G61" s="38" t="s">
        <v>79</v>
      </c>
      <c r="H61" s="56">
        <f t="shared" si="4"/>
        <v>84</v>
      </c>
      <c r="I61" s="64">
        <v>7</v>
      </c>
      <c r="J61" s="64">
        <v>7</v>
      </c>
      <c r="K61" s="64">
        <v>7</v>
      </c>
      <c r="L61" s="64">
        <v>7</v>
      </c>
      <c r="M61" s="64">
        <v>7</v>
      </c>
      <c r="N61" s="64">
        <v>7</v>
      </c>
      <c r="O61" s="64">
        <v>7</v>
      </c>
      <c r="P61" s="64">
        <v>7</v>
      </c>
      <c r="Q61" s="64">
        <v>7</v>
      </c>
      <c r="R61" s="64">
        <v>7</v>
      </c>
      <c r="S61" s="64">
        <v>7</v>
      </c>
      <c r="T61" s="64">
        <v>7</v>
      </c>
    </row>
    <row r="62" spans="1:20" ht="22.5">
      <c r="A62" s="31"/>
      <c r="B62" s="31"/>
      <c r="C62" s="31"/>
      <c r="D62" s="31"/>
      <c r="E62" s="33"/>
      <c r="F62" s="40">
        <v>131</v>
      </c>
      <c r="G62" s="38" t="s">
        <v>105</v>
      </c>
      <c r="H62" s="56">
        <f t="shared" si="4"/>
        <v>168</v>
      </c>
      <c r="I62" s="62">
        <v>14</v>
      </c>
      <c r="J62" s="62">
        <v>14</v>
      </c>
      <c r="K62" s="62">
        <v>14</v>
      </c>
      <c r="L62" s="62">
        <v>14</v>
      </c>
      <c r="M62" s="62">
        <v>14</v>
      </c>
      <c r="N62" s="62">
        <v>14</v>
      </c>
      <c r="O62" s="62">
        <v>14</v>
      </c>
      <c r="P62" s="62">
        <v>14</v>
      </c>
      <c r="Q62" s="62">
        <v>14</v>
      </c>
      <c r="R62" s="62">
        <v>14</v>
      </c>
      <c r="S62" s="62">
        <v>14</v>
      </c>
      <c r="T62" s="62">
        <v>14</v>
      </c>
    </row>
    <row r="63" spans="1:20" ht="22.5">
      <c r="A63" s="31"/>
      <c r="B63" s="31"/>
      <c r="C63" s="31"/>
      <c r="D63" s="31"/>
      <c r="E63" s="33"/>
      <c r="F63" s="40">
        <v>135</v>
      </c>
      <c r="G63" s="38" t="s">
        <v>106</v>
      </c>
      <c r="H63" s="56">
        <f t="shared" si="4"/>
        <v>24</v>
      </c>
      <c r="I63" s="62">
        <v>2</v>
      </c>
      <c r="J63" s="62">
        <v>2</v>
      </c>
      <c r="K63" s="62">
        <v>2</v>
      </c>
      <c r="L63" s="62">
        <v>2</v>
      </c>
      <c r="M63" s="62">
        <v>2</v>
      </c>
      <c r="N63" s="62">
        <v>2</v>
      </c>
      <c r="O63" s="62">
        <v>2</v>
      </c>
      <c r="P63" s="62">
        <v>2</v>
      </c>
      <c r="Q63" s="62">
        <v>2</v>
      </c>
      <c r="R63" s="62">
        <v>2</v>
      </c>
      <c r="S63" s="62">
        <v>2</v>
      </c>
      <c r="T63" s="62">
        <v>2</v>
      </c>
    </row>
    <row r="64" spans="1:20">
      <c r="A64" s="31"/>
      <c r="B64" s="31"/>
      <c r="C64" s="31"/>
      <c r="D64" s="31"/>
      <c r="E64" s="33"/>
      <c r="F64" s="40">
        <v>149</v>
      </c>
      <c r="G64" s="38" t="s">
        <v>84</v>
      </c>
      <c r="H64" s="56">
        <f t="shared" si="4"/>
        <v>100</v>
      </c>
      <c r="I64" s="62"/>
      <c r="J64" s="65">
        <v>40</v>
      </c>
      <c r="K64" s="65"/>
      <c r="L64" s="65"/>
      <c r="M64" s="65"/>
      <c r="N64" s="65">
        <v>30</v>
      </c>
      <c r="O64" s="66"/>
      <c r="P64" s="65"/>
      <c r="Q64" s="65"/>
      <c r="R64" s="65"/>
      <c r="S64" s="65">
        <v>30</v>
      </c>
      <c r="T64" s="62"/>
    </row>
    <row r="65" spans="1:20">
      <c r="A65" s="31"/>
      <c r="B65" s="31"/>
      <c r="C65" s="31"/>
      <c r="D65" s="31"/>
      <c r="E65" s="33"/>
      <c r="F65" s="40"/>
      <c r="G65" s="52" t="s">
        <v>85</v>
      </c>
      <c r="H65" s="56">
        <f t="shared" si="4"/>
        <v>60</v>
      </c>
      <c r="I65" s="67"/>
      <c r="J65" s="62"/>
      <c r="K65" s="62"/>
      <c r="L65" s="62"/>
      <c r="M65" s="62"/>
      <c r="N65" s="62">
        <v>30</v>
      </c>
      <c r="O65" s="63"/>
      <c r="P65" s="62"/>
      <c r="Q65" s="62"/>
      <c r="R65" s="62"/>
      <c r="S65" s="62">
        <v>30</v>
      </c>
      <c r="T65" s="62"/>
    </row>
    <row r="66" spans="1:20">
      <c r="A66" s="31"/>
      <c r="B66" s="31"/>
      <c r="C66" s="31"/>
      <c r="D66" s="31"/>
      <c r="E66" s="33"/>
      <c r="F66" s="40"/>
      <c r="G66" s="52" t="s">
        <v>86</v>
      </c>
      <c r="H66" s="56">
        <f t="shared" si="4"/>
        <v>40</v>
      </c>
      <c r="I66" s="67"/>
      <c r="J66" s="62">
        <v>40</v>
      </c>
      <c r="K66" s="62"/>
      <c r="L66" s="62"/>
      <c r="M66" s="62"/>
      <c r="N66" s="62"/>
      <c r="O66" s="63"/>
      <c r="P66" s="62"/>
      <c r="Q66" s="62"/>
      <c r="R66" s="62"/>
      <c r="S66" s="62"/>
      <c r="T66" s="62"/>
    </row>
    <row r="67" spans="1:20">
      <c r="A67" s="31"/>
      <c r="B67" s="31"/>
      <c r="C67" s="31"/>
      <c r="D67" s="31"/>
      <c r="E67" s="33"/>
      <c r="F67" s="40">
        <v>152</v>
      </c>
      <c r="G67" s="38" t="s">
        <v>107</v>
      </c>
      <c r="H67" s="56">
        <f t="shared" si="4"/>
        <v>220</v>
      </c>
      <c r="I67" s="62"/>
      <c r="J67" s="62">
        <v>36</v>
      </c>
      <c r="K67" s="62">
        <v>19</v>
      </c>
      <c r="L67" s="62">
        <v>19</v>
      </c>
      <c r="M67" s="62">
        <v>19</v>
      </c>
      <c r="N67" s="62">
        <v>19</v>
      </c>
      <c r="O67" s="62">
        <v>18</v>
      </c>
      <c r="P67" s="62">
        <v>18</v>
      </c>
      <c r="Q67" s="62">
        <v>18</v>
      </c>
      <c r="R67" s="62">
        <v>18</v>
      </c>
      <c r="S67" s="62">
        <v>18</v>
      </c>
      <c r="T67" s="62">
        <v>18</v>
      </c>
    </row>
    <row r="68" spans="1:20">
      <c r="A68" s="31"/>
      <c r="B68" s="31"/>
      <c r="C68" s="31"/>
      <c r="D68" s="31"/>
      <c r="E68" s="33"/>
      <c r="F68" s="40">
        <v>159</v>
      </c>
      <c r="G68" s="38" t="s">
        <v>88</v>
      </c>
      <c r="H68" s="56">
        <f t="shared" si="4"/>
        <v>422</v>
      </c>
      <c r="I68" s="65">
        <f>I69+I70+I71</f>
        <v>0</v>
      </c>
      <c r="J68" s="65">
        <f t="shared" ref="J68:T68" si="11">J69+J70+J71</f>
        <v>30</v>
      </c>
      <c r="K68" s="65">
        <f t="shared" si="11"/>
        <v>108</v>
      </c>
      <c r="L68" s="65">
        <f t="shared" si="11"/>
        <v>0</v>
      </c>
      <c r="M68" s="65">
        <f t="shared" si="11"/>
        <v>60</v>
      </c>
      <c r="N68" s="65">
        <f t="shared" si="11"/>
        <v>62</v>
      </c>
      <c r="O68" s="65">
        <f t="shared" si="11"/>
        <v>0</v>
      </c>
      <c r="P68" s="65">
        <f t="shared" si="11"/>
        <v>40</v>
      </c>
      <c r="Q68" s="65">
        <f t="shared" si="11"/>
        <v>62</v>
      </c>
      <c r="R68" s="65">
        <f t="shared" si="11"/>
        <v>0</v>
      </c>
      <c r="S68" s="65">
        <f t="shared" si="11"/>
        <v>0</v>
      </c>
      <c r="T68" s="65">
        <f t="shared" si="11"/>
        <v>60</v>
      </c>
    </row>
    <row r="69" spans="1:20">
      <c r="A69" s="31"/>
      <c r="B69" s="31"/>
      <c r="C69" s="31"/>
      <c r="D69" s="31"/>
      <c r="E69" s="33"/>
      <c r="F69" s="40"/>
      <c r="G69" s="52" t="s">
        <v>91</v>
      </c>
      <c r="H69" s="56">
        <f t="shared" si="4"/>
        <v>246</v>
      </c>
      <c r="I69" s="67"/>
      <c r="J69" s="62"/>
      <c r="K69" s="62">
        <v>62</v>
      </c>
      <c r="L69" s="62"/>
      <c r="M69" s="62"/>
      <c r="N69" s="62">
        <v>62</v>
      </c>
      <c r="O69" s="63"/>
      <c r="P69" s="62"/>
      <c r="Q69" s="62">
        <v>62</v>
      </c>
      <c r="R69" s="62"/>
      <c r="S69" s="62"/>
      <c r="T69" s="62">
        <v>60</v>
      </c>
    </row>
    <row r="70" spans="1:20">
      <c r="A70" s="31"/>
      <c r="B70" s="31"/>
      <c r="C70" s="31"/>
      <c r="D70" s="31"/>
      <c r="E70" s="33"/>
      <c r="F70" s="40"/>
      <c r="G70" s="52" t="s">
        <v>108</v>
      </c>
      <c r="H70" s="56">
        <f t="shared" si="4"/>
        <v>146</v>
      </c>
      <c r="I70" s="67"/>
      <c r="J70" s="62"/>
      <c r="K70" s="62">
        <v>46</v>
      </c>
      <c r="L70" s="62"/>
      <c r="M70" s="62">
        <v>60</v>
      </c>
      <c r="N70" s="62"/>
      <c r="O70" s="63"/>
      <c r="P70" s="62">
        <v>40</v>
      </c>
      <c r="Q70" s="62"/>
      <c r="R70" s="62"/>
      <c r="S70" s="62"/>
      <c r="T70" s="62"/>
    </row>
    <row r="71" spans="1:20" ht="22.5">
      <c r="A71" s="31"/>
      <c r="B71" s="31"/>
      <c r="C71" s="31"/>
      <c r="D71" s="31"/>
      <c r="E71" s="33"/>
      <c r="F71" s="40"/>
      <c r="G71" s="52" t="s">
        <v>109</v>
      </c>
      <c r="H71" s="56">
        <f t="shared" si="4"/>
        <v>30</v>
      </c>
      <c r="I71" s="67"/>
      <c r="J71" s="62">
        <v>30</v>
      </c>
      <c r="K71" s="62"/>
      <c r="L71" s="62"/>
      <c r="M71" s="62"/>
      <c r="N71" s="62"/>
      <c r="O71" s="63"/>
      <c r="P71" s="62"/>
      <c r="Q71" s="62"/>
      <c r="R71" s="62"/>
      <c r="S71" s="62"/>
      <c r="T71" s="62"/>
    </row>
    <row r="72" spans="1:20" ht="23.25">
      <c r="A72" s="31"/>
      <c r="B72" s="31"/>
      <c r="C72" s="31"/>
      <c r="D72" s="31"/>
      <c r="E72" s="33"/>
      <c r="F72" s="20" t="s">
        <v>20</v>
      </c>
      <c r="G72" s="29" t="s">
        <v>96</v>
      </c>
      <c r="H72" s="56">
        <f t="shared" si="4"/>
        <v>70</v>
      </c>
      <c r="I72" s="62"/>
      <c r="J72" s="62"/>
      <c r="K72" s="62">
        <v>25</v>
      </c>
      <c r="L72" s="62"/>
      <c r="M72" s="62"/>
      <c r="N72" s="62">
        <v>25</v>
      </c>
      <c r="O72" s="63"/>
      <c r="P72" s="62"/>
      <c r="Q72" s="62">
        <v>20</v>
      </c>
      <c r="R72" s="62"/>
      <c r="S72" s="62"/>
      <c r="T72" s="62"/>
    </row>
    <row r="74" spans="1:20">
      <c r="D74" t="s">
        <v>110</v>
      </c>
      <c r="J74" t="s">
        <v>13</v>
      </c>
    </row>
  </sheetData>
  <mergeCells count="27">
    <mergeCell ref="O15:O18"/>
    <mergeCell ref="P15:P18"/>
    <mergeCell ref="Q15:Q18"/>
    <mergeCell ref="R15:R18"/>
    <mergeCell ref="G13:G18"/>
    <mergeCell ref="H13:H18"/>
    <mergeCell ref="I13:T14"/>
    <mergeCell ref="I15:I18"/>
    <mergeCell ref="J15:J18"/>
    <mergeCell ref="K15:K18"/>
    <mergeCell ref="L15:L18"/>
    <mergeCell ref="A19:T19"/>
    <mergeCell ref="A10:B10"/>
    <mergeCell ref="A11:F11"/>
    <mergeCell ref="G11:K11"/>
    <mergeCell ref="N1:T1"/>
    <mergeCell ref="N2:T2"/>
    <mergeCell ref="A7:T7"/>
    <mergeCell ref="A8:B8"/>
    <mergeCell ref="A9:B9"/>
    <mergeCell ref="O4:S4"/>
    <mergeCell ref="O5:P5"/>
    <mergeCell ref="O6:P6"/>
    <mergeCell ref="S15:S18"/>
    <mergeCell ref="T15:T18"/>
    <mergeCell ref="M15:M18"/>
    <mergeCell ref="N15:N18"/>
  </mergeCells>
  <pageMargins left="0.25" right="0.25" top="0.28999999999999998" bottom="0.2" header="0.3" footer="0.2"/>
  <pageSetup paperSize="9" scale="8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74"/>
  <sheetViews>
    <sheetView workbookViewId="0">
      <selection activeCell="I74" sqref="I74"/>
    </sheetView>
  </sheetViews>
  <sheetFormatPr defaultRowHeight="15"/>
  <cols>
    <col min="1" max="1" width="6.7109375" style="3" customWidth="1"/>
    <col min="2" max="2" width="6.7109375" customWidth="1"/>
    <col min="3" max="3" width="0.140625" customWidth="1"/>
    <col min="4" max="5" width="6.7109375" customWidth="1"/>
    <col min="6" max="6" width="8.28515625" customWidth="1"/>
    <col min="7" max="7" width="33.7109375" customWidth="1"/>
    <col min="8" max="8" width="8.5703125" customWidth="1"/>
    <col min="9" max="14" width="7.5703125" customWidth="1"/>
    <col min="15" max="15" width="8.5703125" customWidth="1"/>
    <col min="16" max="16" width="8.7109375" customWidth="1"/>
    <col min="17" max="19" width="7.5703125" customWidth="1"/>
    <col min="20" max="20" width="8.42578125" customWidth="1"/>
  </cols>
  <sheetData>
    <row r="1" spans="1:20" ht="12.75" customHeight="1">
      <c r="A1" s="23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97" t="s">
        <v>111</v>
      </c>
      <c r="O1" s="97"/>
      <c r="P1" s="97"/>
      <c r="Q1" s="97"/>
      <c r="R1" s="97"/>
      <c r="S1" s="97"/>
      <c r="T1" s="97"/>
    </row>
    <row r="2" spans="1:20" ht="15" customHeight="1">
      <c r="A2" s="23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97" t="s">
        <v>112</v>
      </c>
      <c r="O2" s="97"/>
      <c r="P2" s="97"/>
      <c r="Q2" s="97"/>
      <c r="R2" s="97"/>
      <c r="S2" s="97"/>
      <c r="T2" s="97"/>
    </row>
    <row r="3" spans="1:20" ht="15" customHeight="1">
      <c r="A3" s="25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4"/>
      <c r="P3" s="24" t="s">
        <v>113</v>
      </c>
      <c r="Q3" s="24"/>
      <c r="R3" s="24"/>
      <c r="S3" s="24"/>
      <c r="T3" s="24"/>
    </row>
    <row r="4" spans="1:20" ht="27" customHeight="1">
      <c r="A4" s="25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4"/>
      <c r="O4" s="100" t="s">
        <v>114</v>
      </c>
      <c r="P4" s="100"/>
      <c r="Q4" s="100"/>
      <c r="R4" s="100"/>
      <c r="S4" s="100"/>
      <c r="T4" s="24"/>
    </row>
    <row r="5" spans="1:20" ht="15" customHeight="1">
      <c r="A5" s="25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4"/>
      <c r="O5" s="101" t="s">
        <v>115</v>
      </c>
      <c r="P5" s="101"/>
      <c r="Q5" s="24"/>
      <c r="R5" s="24"/>
      <c r="S5" s="24"/>
      <c r="T5" s="24"/>
    </row>
    <row r="6" spans="1:20" ht="15" customHeight="1">
      <c r="A6" s="25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4"/>
      <c r="O6" s="101" t="s">
        <v>116</v>
      </c>
      <c r="P6" s="101"/>
      <c r="Q6" s="24"/>
      <c r="R6" s="24"/>
      <c r="S6" s="24"/>
      <c r="T6" s="24"/>
    </row>
    <row r="7" spans="1:20" ht="18" customHeight="1">
      <c r="A7" s="98" t="s">
        <v>117</v>
      </c>
      <c r="B7" s="98"/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98"/>
      <c r="R7" s="98"/>
      <c r="S7" s="98"/>
      <c r="T7" s="98"/>
    </row>
    <row r="8" spans="1:20" ht="15.75" customHeight="1">
      <c r="A8" s="99" t="s">
        <v>40</v>
      </c>
      <c r="B8" s="99"/>
      <c r="C8" s="26"/>
      <c r="E8" s="28"/>
      <c r="F8" s="26"/>
      <c r="G8" s="28" t="s">
        <v>41</v>
      </c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</row>
    <row r="9" spans="1:20" ht="15" customHeight="1">
      <c r="A9" s="96" t="s">
        <v>42</v>
      </c>
      <c r="B9" s="96"/>
      <c r="C9" s="26"/>
      <c r="E9" s="26"/>
      <c r="F9" s="26"/>
      <c r="G9" s="47" t="s">
        <v>118</v>
      </c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</row>
    <row r="10" spans="1:20">
      <c r="A10" s="96" t="s">
        <v>43</v>
      </c>
      <c r="B10" s="96"/>
      <c r="C10" s="26"/>
      <c r="E10" s="26"/>
      <c r="F10" s="26"/>
      <c r="G10" s="26" t="s">
        <v>45</v>
      </c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</row>
    <row r="11" spans="1:20" ht="14.25" customHeight="1" thickBot="1">
      <c r="A11" s="96" t="s">
        <v>119</v>
      </c>
      <c r="B11" s="96"/>
      <c r="C11" s="96"/>
      <c r="D11" s="96"/>
      <c r="E11" s="96"/>
      <c r="F11" s="96"/>
      <c r="G11" s="96" t="s">
        <v>120</v>
      </c>
      <c r="H11" s="96"/>
      <c r="I11" s="96"/>
      <c r="J11" s="96"/>
      <c r="K11" s="96"/>
      <c r="L11" s="26"/>
      <c r="M11" s="26"/>
      <c r="N11" s="26"/>
      <c r="O11" s="26"/>
      <c r="P11" s="26"/>
      <c r="Q11" s="26"/>
      <c r="R11" s="26"/>
      <c r="S11" s="26"/>
      <c r="T11" s="26"/>
    </row>
    <row r="12" spans="1:20" ht="15" customHeight="1">
      <c r="A12" s="5" t="s">
        <v>49</v>
      </c>
      <c r="B12" s="6"/>
      <c r="C12" s="6"/>
      <c r="D12" s="6"/>
      <c r="E12" s="6"/>
      <c r="F12" s="7"/>
      <c r="G12" s="103" t="s">
        <v>48</v>
      </c>
      <c r="H12" s="106" t="s">
        <v>55</v>
      </c>
      <c r="I12" s="109" t="s">
        <v>56</v>
      </c>
      <c r="J12" s="110"/>
      <c r="K12" s="110"/>
      <c r="L12" s="110"/>
      <c r="M12" s="110"/>
      <c r="N12" s="110"/>
      <c r="O12" s="110"/>
      <c r="P12" s="110"/>
      <c r="Q12" s="110"/>
      <c r="R12" s="110"/>
      <c r="S12" s="110"/>
      <c r="T12" s="111"/>
    </row>
    <row r="13" spans="1:20" ht="12" customHeight="1" thickBot="1">
      <c r="A13" s="8"/>
      <c r="B13" s="9" t="s">
        <v>50</v>
      </c>
      <c r="C13" s="9"/>
      <c r="D13" s="9"/>
      <c r="E13" s="9"/>
      <c r="F13" s="10"/>
      <c r="G13" s="104"/>
      <c r="H13" s="107"/>
      <c r="I13" s="112"/>
      <c r="J13" s="113"/>
      <c r="K13" s="113"/>
      <c r="L13" s="113"/>
      <c r="M13" s="113"/>
      <c r="N13" s="113"/>
      <c r="O13" s="113"/>
      <c r="P13" s="113"/>
      <c r="Q13" s="113"/>
      <c r="R13" s="113"/>
      <c r="S13" s="113"/>
      <c r="T13" s="114"/>
    </row>
    <row r="14" spans="1:20" ht="12.75" customHeight="1">
      <c r="A14" s="8"/>
      <c r="B14" s="9" t="s">
        <v>51</v>
      </c>
      <c r="C14" s="9"/>
      <c r="D14" s="9"/>
      <c r="E14" s="9"/>
      <c r="F14" s="10"/>
      <c r="G14" s="104"/>
      <c r="H14" s="107"/>
      <c r="I14" s="103" t="s">
        <v>58</v>
      </c>
      <c r="J14" s="103" t="s">
        <v>59</v>
      </c>
      <c r="K14" s="103" t="s">
        <v>60</v>
      </c>
      <c r="L14" s="103" t="s">
        <v>61</v>
      </c>
      <c r="M14" s="103" t="s">
        <v>62</v>
      </c>
      <c r="N14" s="103" t="s">
        <v>63</v>
      </c>
      <c r="O14" s="103" t="s">
        <v>64</v>
      </c>
      <c r="P14" s="103" t="s">
        <v>65</v>
      </c>
      <c r="Q14" s="103" t="s">
        <v>66</v>
      </c>
      <c r="R14" s="103" t="s">
        <v>67</v>
      </c>
      <c r="S14" s="103" t="s">
        <v>68</v>
      </c>
      <c r="T14" s="103" t="s">
        <v>69</v>
      </c>
    </row>
    <row r="15" spans="1:20" ht="11.25" customHeight="1">
      <c r="A15" s="8"/>
      <c r="B15" s="9"/>
      <c r="C15" s="9"/>
      <c r="D15" s="9" t="s">
        <v>52</v>
      </c>
      <c r="E15" s="9"/>
      <c r="F15" s="10"/>
      <c r="G15" s="104"/>
      <c r="H15" s="107"/>
      <c r="I15" s="104"/>
      <c r="J15" s="104"/>
      <c r="K15" s="104"/>
      <c r="L15" s="104"/>
      <c r="M15" s="104"/>
      <c r="N15" s="104"/>
      <c r="O15" s="104"/>
      <c r="P15" s="104"/>
      <c r="Q15" s="104"/>
      <c r="R15" s="104"/>
      <c r="S15" s="104"/>
      <c r="T15" s="104"/>
    </row>
    <row r="16" spans="1:20" ht="11.25" customHeight="1">
      <c r="A16" s="8"/>
      <c r="B16" s="9"/>
      <c r="C16" s="9"/>
      <c r="D16" s="9"/>
      <c r="E16" s="9" t="s">
        <v>121</v>
      </c>
      <c r="F16" s="10"/>
      <c r="G16" s="104"/>
      <c r="H16" s="107"/>
      <c r="I16" s="104"/>
      <c r="J16" s="104"/>
      <c r="K16" s="104"/>
      <c r="L16" s="104"/>
      <c r="M16" s="104"/>
      <c r="N16" s="104"/>
      <c r="O16" s="104"/>
      <c r="P16" s="104"/>
      <c r="Q16" s="104"/>
      <c r="R16" s="104"/>
      <c r="S16" s="104"/>
      <c r="T16" s="104"/>
    </row>
    <row r="17" spans="1:20" ht="10.5" customHeight="1" thickBot="1">
      <c r="A17" s="11"/>
      <c r="B17" s="12"/>
      <c r="C17" s="12"/>
      <c r="D17" s="12"/>
      <c r="E17" s="12"/>
      <c r="F17" s="13" t="s">
        <v>54</v>
      </c>
      <c r="G17" s="105"/>
      <c r="H17" s="108"/>
      <c r="I17" s="105"/>
      <c r="J17" s="105"/>
      <c r="K17" s="105"/>
      <c r="L17" s="105"/>
      <c r="M17" s="105"/>
      <c r="N17" s="105"/>
      <c r="O17" s="105"/>
      <c r="P17" s="105"/>
      <c r="Q17" s="105"/>
      <c r="R17" s="105"/>
      <c r="S17" s="105"/>
      <c r="T17" s="105"/>
    </row>
    <row r="18" spans="1:20" ht="12.75" customHeight="1">
      <c r="A18" s="95" t="s">
        <v>57</v>
      </c>
      <c r="B18" s="95"/>
      <c r="C18" s="95"/>
      <c r="D18" s="95"/>
      <c r="E18" s="95"/>
      <c r="F18" s="95"/>
      <c r="G18" s="95"/>
      <c r="H18" s="95"/>
      <c r="I18" s="95"/>
      <c r="J18" s="95"/>
      <c r="K18" s="95"/>
      <c r="L18" s="95"/>
      <c r="M18" s="95"/>
      <c r="N18" s="95"/>
      <c r="O18" s="95"/>
      <c r="P18" s="95"/>
      <c r="Q18" s="95"/>
      <c r="R18" s="95"/>
      <c r="S18" s="95"/>
      <c r="T18" s="95"/>
    </row>
    <row r="19" spans="1:20" ht="22.5">
      <c r="A19" s="14">
        <v>456</v>
      </c>
      <c r="B19" s="14"/>
      <c r="C19" s="14"/>
      <c r="D19" s="14"/>
      <c r="E19" s="14"/>
      <c r="F19" s="14"/>
      <c r="G19" s="14" t="s">
        <v>122</v>
      </c>
      <c r="H19" s="16">
        <f>H20</f>
        <v>35498</v>
      </c>
      <c r="I19" s="16">
        <f t="shared" ref="I19:T19" si="0">I20</f>
        <v>22130</v>
      </c>
      <c r="J19" s="16">
        <f t="shared" si="0"/>
        <v>1482</v>
      </c>
      <c r="K19" s="16">
        <f t="shared" si="0"/>
        <v>1423</v>
      </c>
      <c r="L19" s="16">
        <f t="shared" si="0"/>
        <v>1122</v>
      </c>
      <c r="M19" s="16">
        <f t="shared" si="0"/>
        <v>1122</v>
      </c>
      <c r="N19" s="16">
        <f t="shared" si="0"/>
        <v>1188</v>
      </c>
      <c r="O19" s="16">
        <f t="shared" si="0"/>
        <v>1122</v>
      </c>
      <c r="P19" s="16">
        <f t="shared" si="0"/>
        <v>1122</v>
      </c>
      <c r="Q19" s="16">
        <f t="shared" si="0"/>
        <v>1203</v>
      </c>
      <c r="R19" s="16">
        <f t="shared" si="0"/>
        <v>1122</v>
      </c>
      <c r="S19" s="16">
        <f t="shared" si="0"/>
        <v>1340</v>
      </c>
      <c r="T19" s="16">
        <f t="shared" si="0"/>
        <v>1122</v>
      </c>
    </row>
    <row r="20" spans="1:20" ht="22.5" customHeight="1">
      <c r="A20" s="14"/>
      <c r="B20" s="14">
        <v>3252</v>
      </c>
      <c r="C20" s="14"/>
      <c r="D20" s="14"/>
      <c r="E20" s="14"/>
      <c r="F20" s="14"/>
      <c r="G20" s="14" t="s">
        <v>123</v>
      </c>
      <c r="H20" s="16">
        <f>H21+H47+H50+H54</f>
        <v>35498</v>
      </c>
      <c r="I20" s="16">
        <f t="shared" ref="I20:T20" si="1">I21+I47+I50+I54</f>
        <v>22130</v>
      </c>
      <c r="J20" s="16">
        <f t="shared" si="1"/>
        <v>1482</v>
      </c>
      <c r="K20" s="16">
        <f t="shared" si="1"/>
        <v>1423</v>
      </c>
      <c r="L20" s="16">
        <f t="shared" si="1"/>
        <v>1122</v>
      </c>
      <c r="M20" s="16">
        <f t="shared" si="1"/>
        <v>1122</v>
      </c>
      <c r="N20" s="16">
        <f t="shared" si="1"/>
        <v>1188</v>
      </c>
      <c r="O20" s="16">
        <f t="shared" si="1"/>
        <v>1122</v>
      </c>
      <c r="P20" s="16">
        <f t="shared" si="1"/>
        <v>1122</v>
      </c>
      <c r="Q20" s="16">
        <f t="shared" si="1"/>
        <v>1203</v>
      </c>
      <c r="R20" s="16">
        <f t="shared" si="1"/>
        <v>1122</v>
      </c>
      <c r="S20" s="16">
        <f t="shared" si="1"/>
        <v>1340</v>
      </c>
      <c r="T20" s="16">
        <f t="shared" si="1"/>
        <v>1122</v>
      </c>
    </row>
    <row r="21" spans="1:20" ht="54">
      <c r="A21" s="14"/>
      <c r="B21" s="14"/>
      <c r="C21" s="14"/>
      <c r="D21" s="15" t="s">
        <v>0</v>
      </c>
      <c r="E21" s="15"/>
      <c r="F21" s="14"/>
      <c r="G21" s="14" t="s">
        <v>72</v>
      </c>
      <c r="H21" s="16">
        <f>H22</f>
        <v>12509</v>
      </c>
      <c r="I21" s="16">
        <f t="shared" ref="I21:T21" si="2">I22</f>
        <v>3831</v>
      </c>
      <c r="J21" s="16">
        <f t="shared" si="2"/>
        <v>980</v>
      </c>
      <c r="K21" s="16">
        <f t="shared" si="2"/>
        <v>946</v>
      </c>
      <c r="L21" s="16">
        <f t="shared" si="2"/>
        <v>726</v>
      </c>
      <c r="M21" s="16">
        <f t="shared" si="2"/>
        <v>726</v>
      </c>
      <c r="N21" s="16">
        <f t="shared" si="2"/>
        <v>726</v>
      </c>
      <c r="O21" s="16">
        <f t="shared" si="2"/>
        <v>726</v>
      </c>
      <c r="P21" s="16">
        <f t="shared" si="2"/>
        <v>726</v>
      </c>
      <c r="Q21" s="16">
        <f t="shared" si="2"/>
        <v>726</v>
      </c>
      <c r="R21" s="16">
        <f t="shared" si="2"/>
        <v>726</v>
      </c>
      <c r="S21" s="16">
        <f t="shared" si="2"/>
        <v>944</v>
      </c>
      <c r="T21" s="16">
        <f t="shared" si="2"/>
        <v>726</v>
      </c>
    </row>
    <row r="22" spans="1:20" ht="15" customHeight="1">
      <c r="A22" s="17"/>
      <c r="B22" s="17"/>
      <c r="C22" s="17"/>
      <c r="D22" s="20"/>
      <c r="E22" s="20" t="s">
        <v>4</v>
      </c>
      <c r="F22" s="17"/>
      <c r="G22" s="21" t="s">
        <v>73</v>
      </c>
      <c r="H22" s="16">
        <f>H23+H24+H25+H26+H27+H28+H29+H30+H31+H33+H36+H37+H45+H46</f>
        <v>12509</v>
      </c>
      <c r="I22" s="16">
        <f t="shared" ref="I22:T22" si="3">I23+I24+I25+I26+I27+I28+I29+I30+I31+I33+I36+I37+I45+I46</f>
        <v>3831</v>
      </c>
      <c r="J22" s="16">
        <f t="shared" si="3"/>
        <v>980</v>
      </c>
      <c r="K22" s="16">
        <f t="shared" si="3"/>
        <v>946</v>
      </c>
      <c r="L22" s="16">
        <f t="shared" si="3"/>
        <v>726</v>
      </c>
      <c r="M22" s="16">
        <f t="shared" si="3"/>
        <v>726</v>
      </c>
      <c r="N22" s="16">
        <f t="shared" si="3"/>
        <v>726</v>
      </c>
      <c r="O22" s="16">
        <f t="shared" si="3"/>
        <v>726</v>
      </c>
      <c r="P22" s="16">
        <f t="shared" si="3"/>
        <v>726</v>
      </c>
      <c r="Q22" s="16">
        <f t="shared" si="3"/>
        <v>726</v>
      </c>
      <c r="R22" s="16">
        <f t="shared" si="3"/>
        <v>726</v>
      </c>
      <c r="S22" s="16">
        <f t="shared" si="3"/>
        <v>944</v>
      </c>
      <c r="T22" s="16">
        <f t="shared" si="3"/>
        <v>726</v>
      </c>
    </row>
    <row r="23" spans="1:20" s="19" customFormat="1">
      <c r="A23" s="17"/>
      <c r="B23" s="17"/>
      <c r="C23" s="17"/>
      <c r="D23" s="20"/>
      <c r="E23" s="20"/>
      <c r="F23" s="20" t="s">
        <v>3</v>
      </c>
      <c r="G23" s="29" t="s">
        <v>74</v>
      </c>
      <c r="H23" s="36">
        <f>I23+J23+K23+L23+M23+N23+O23+P23+Q23+R23+S23+T23</f>
        <v>6360</v>
      </c>
      <c r="I23" s="35">
        <v>530</v>
      </c>
      <c r="J23" s="35">
        <v>530</v>
      </c>
      <c r="K23" s="35">
        <v>530</v>
      </c>
      <c r="L23" s="35">
        <v>530</v>
      </c>
      <c r="M23" s="35">
        <v>530</v>
      </c>
      <c r="N23" s="35">
        <v>530</v>
      </c>
      <c r="O23" s="35">
        <v>530</v>
      </c>
      <c r="P23" s="35">
        <v>530</v>
      </c>
      <c r="Q23" s="35">
        <v>530</v>
      </c>
      <c r="R23" s="35">
        <v>530</v>
      </c>
      <c r="S23" s="35">
        <v>530</v>
      </c>
      <c r="T23" s="35">
        <v>530</v>
      </c>
    </row>
    <row r="24" spans="1:20" s="19" customFormat="1">
      <c r="A24" s="17"/>
      <c r="B24" s="17"/>
      <c r="C24" s="17"/>
      <c r="D24" s="20"/>
      <c r="E24" s="20"/>
      <c r="F24" s="20" t="s">
        <v>6</v>
      </c>
      <c r="G24" s="29" t="s">
        <v>124</v>
      </c>
      <c r="H24" s="36">
        <f t="shared" ref="H24:H47" si="4">I24+J24+K24+L24+M24+N24+O24+P24+Q24+R24+S24+T24</f>
        <v>1060</v>
      </c>
      <c r="I24" s="35">
        <f>184*2</f>
        <v>368</v>
      </c>
      <c r="J24" s="30">
        <f>127*2</f>
        <v>254</v>
      </c>
      <c r="K24" s="30">
        <f>110*2</f>
        <v>220</v>
      </c>
      <c r="L24" s="30"/>
      <c r="M24" s="30"/>
      <c r="N24" s="30"/>
      <c r="O24" s="30"/>
      <c r="P24" s="30"/>
      <c r="Q24" s="30"/>
      <c r="R24" s="30"/>
      <c r="S24" s="30">
        <f>109*2</f>
        <v>218</v>
      </c>
      <c r="T24" s="30"/>
    </row>
    <row r="25" spans="1:20" s="19" customFormat="1">
      <c r="A25" s="17"/>
      <c r="B25" s="17"/>
      <c r="C25" s="17"/>
      <c r="D25" s="20"/>
      <c r="E25" s="20"/>
      <c r="F25" s="20" t="s">
        <v>1</v>
      </c>
      <c r="G25" s="29" t="s">
        <v>76</v>
      </c>
      <c r="H25" s="36">
        <f t="shared" si="4"/>
        <v>552</v>
      </c>
      <c r="I25" s="35">
        <v>46</v>
      </c>
      <c r="J25" s="35">
        <v>46</v>
      </c>
      <c r="K25" s="35">
        <v>46</v>
      </c>
      <c r="L25" s="35">
        <v>46</v>
      </c>
      <c r="M25" s="35">
        <v>46</v>
      </c>
      <c r="N25" s="35">
        <v>46</v>
      </c>
      <c r="O25" s="35">
        <v>46</v>
      </c>
      <c r="P25" s="35">
        <v>46</v>
      </c>
      <c r="Q25" s="35">
        <v>46</v>
      </c>
      <c r="R25" s="35">
        <v>46</v>
      </c>
      <c r="S25" s="35">
        <v>46</v>
      </c>
      <c r="T25" s="35">
        <v>46</v>
      </c>
    </row>
    <row r="26" spans="1:20" s="19" customFormat="1" ht="34.5">
      <c r="A26" s="17"/>
      <c r="B26" s="17"/>
      <c r="C26" s="17"/>
      <c r="D26" s="20"/>
      <c r="E26" s="20"/>
      <c r="F26" s="20" t="s">
        <v>2</v>
      </c>
      <c r="G26" s="29" t="s">
        <v>125</v>
      </c>
      <c r="H26" s="36">
        <f t="shared" si="4"/>
        <v>204</v>
      </c>
      <c r="I26" s="35">
        <v>17</v>
      </c>
      <c r="J26" s="35">
        <v>17</v>
      </c>
      <c r="K26" s="35">
        <v>17</v>
      </c>
      <c r="L26" s="35">
        <v>17</v>
      </c>
      <c r="M26" s="35">
        <v>17</v>
      </c>
      <c r="N26" s="35">
        <v>17</v>
      </c>
      <c r="O26" s="35">
        <v>17</v>
      </c>
      <c r="P26" s="35">
        <v>17</v>
      </c>
      <c r="Q26" s="35">
        <v>17</v>
      </c>
      <c r="R26" s="35">
        <v>17</v>
      </c>
      <c r="S26" s="35">
        <v>17</v>
      </c>
      <c r="T26" s="35">
        <v>17</v>
      </c>
    </row>
    <row r="27" spans="1:20" s="19" customFormat="1">
      <c r="A27" s="17"/>
      <c r="B27" s="17"/>
      <c r="C27" s="17"/>
      <c r="D27" s="20"/>
      <c r="E27" s="20"/>
      <c r="F27" s="20" t="s">
        <v>14</v>
      </c>
      <c r="G27" s="29" t="s">
        <v>126</v>
      </c>
      <c r="H27" s="36">
        <f t="shared" si="4"/>
        <v>15</v>
      </c>
      <c r="I27" s="35">
        <v>15</v>
      </c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</row>
    <row r="28" spans="1:20" s="19" customFormat="1" ht="23.25">
      <c r="A28" s="17"/>
      <c r="B28" s="17"/>
      <c r="C28" s="17"/>
      <c r="D28" s="20"/>
      <c r="E28" s="20"/>
      <c r="F28" s="20" t="s">
        <v>15</v>
      </c>
      <c r="G28" s="29" t="s">
        <v>79</v>
      </c>
      <c r="H28" s="36">
        <f t="shared" si="4"/>
        <v>132</v>
      </c>
      <c r="I28" s="35">
        <v>11</v>
      </c>
      <c r="J28" s="35">
        <v>11</v>
      </c>
      <c r="K28" s="35">
        <v>11</v>
      </c>
      <c r="L28" s="35">
        <v>11</v>
      </c>
      <c r="M28" s="35">
        <v>11</v>
      </c>
      <c r="N28" s="35">
        <v>11</v>
      </c>
      <c r="O28" s="35">
        <v>11</v>
      </c>
      <c r="P28" s="35">
        <v>11</v>
      </c>
      <c r="Q28" s="35">
        <v>11</v>
      </c>
      <c r="R28" s="35">
        <v>11</v>
      </c>
      <c r="S28" s="35">
        <v>11</v>
      </c>
      <c r="T28" s="35">
        <v>11</v>
      </c>
    </row>
    <row r="29" spans="1:20" s="19" customFormat="1">
      <c r="A29" s="17"/>
      <c r="B29" s="17"/>
      <c r="C29" s="17"/>
      <c r="D29" s="20"/>
      <c r="E29" s="20"/>
      <c r="F29" s="20" t="s">
        <v>9</v>
      </c>
      <c r="G29" s="29" t="s">
        <v>105</v>
      </c>
      <c r="H29" s="36">
        <f t="shared" si="4"/>
        <v>1296</v>
      </c>
      <c r="I29" s="35">
        <v>108</v>
      </c>
      <c r="J29" s="35">
        <v>108</v>
      </c>
      <c r="K29" s="35">
        <v>108</v>
      </c>
      <c r="L29" s="35">
        <v>108</v>
      </c>
      <c r="M29" s="35">
        <v>108</v>
      </c>
      <c r="N29" s="35">
        <v>108</v>
      </c>
      <c r="O29" s="35">
        <v>108</v>
      </c>
      <c r="P29" s="35">
        <v>108</v>
      </c>
      <c r="Q29" s="35">
        <v>108</v>
      </c>
      <c r="R29" s="35">
        <v>108</v>
      </c>
      <c r="S29" s="35">
        <v>108</v>
      </c>
      <c r="T29" s="35">
        <v>108</v>
      </c>
    </row>
    <row r="30" spans="1:20" s="19" customFormat="1" ht="23.25">
      <c r="A30" s="17"/>
      <c r="B30" s="17"/>
      <c r="C30" s="17"/>
      <c r="D30" s="20"/>
      <c r="E30" s="20"/>
      <c r="F30" s="20" t="s">
        <v>10</v>
      </c>
      <c r="G30" s="29" t="s">
        <v>106</v>
      </c>
      <c r="H30" s="36">
        <f t="shared" si="4"/>
        <v>168</v>
      </c>
      <c r="I30" s="35">
        <v>14</v>
      </c>
      <c r="J30" s="35">
        <v>14</v>
      </c>
      <c r="K30" s="35">
        <v>14</v>
      </c>
      <c r="L30" s="35">
        <v>14</v>
      </c>
      <c r="M30" s="35">
        <v>14</v>
      </c>
      <c r="N30" s="35">
        <v>14</v>
      </c>
      <c r="O30" s="35">
        <v>14</v>
      </c>
      <c r="P30" s="35">
        <v>14</v>
      </c>
      <c r="Q30" s="35">
        <v>14</v>
      </c>
      <c r="R30" s="35">
        <v>14</v>
      </c>
      <c r="S30" s="35">
        <v>14</v>
      </c>
      <c r="T30" s="35">
        <v>14</v>
      </c>
    </row>
    <row r="31" spans="1:20" s="19" customFormat="1" ht="23.25">
      <c r="A31" s="17"/>
      <c r="B31" s="17"/>
      <c r="C31" s="17"/>
      <c r="D31" s="20"/>
      <c r="E31" s="20"/>
      <c r="F31" s="20" t="s">
        <v>16</v>
      </c>
      <c r="G31" s="29" t="s">
        <v>82</v>
      </c>
      <c r="H31" s="36">
        <f t="shared" si="4"/>
        <v>500</v>
      </c>
      <c r="I31" s="35">
        <v>500</v>
      </c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</row>
    <row r="32" spans="1:20" s="19" customFormat="1">
      <c r="A32" s="17"/>
      <c r="B32" s="17"/>
      <c r="C32" s="17"/>
      <c r="D32" s="20"/>
      <c r="E32" s="20"/>
      <c r="F32" s="20"/>
      <c r="G32" s="50" t="s">
        <v>83</v>
      </c>
      <c r="H32" s="48">
        <f t="shared" si="4"/>
        <v>500</v>
      </c>
      <c r="I32" s="49">
        <v>500</v>
      </c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</row>
    <row r="33" spans="1:20" s="19" customFormat="1">
      <c r="A33" s="17"/>
      <c r="B33" s="17"/>
      <c r="C33" s="17"/>
      <c r="D33" s="20"/>
      <c r="E33" s="20"/>
      <c r="F33" s="20" t="s">
        <v>17</v>
      </c>
      <c r="G33" s="29" t="s">
        <v>127</v>
      </c>
      <c r="H33" s="36">
        <f t="shared" si="4"/>
        <v>120</v>
      </c>
      <c r="I33" s="35">
        <v>120</v>
      </c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</row>
    <row r="34" spans="1:20" s="19" customFormat="1">
      <c r="A34" s="17"/>
      <c r="B34" s="17"/>
      <c r="C34" s="17"/>
      <c r="D34" s="20"/>
      <c r="E34" s="20"/>
      <c r="F34" s="20"/>
      <c r="G34" s="50" t="s">
        <v>85</v>
      </c>
      <c r="H34" s="48">
        <f t="shared" si="4"/>
        <v>80</v>
      </c>
      <c r="I34" s="49">
        <v>80</v>
      </c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</row>
    <row r="35" spans="1:20" s="19" customFormat="1">
      <c r="A35" s="17"/>
      <c r="B35" s="17"/>
      <c r="C35" s="17"/>
      <c r="D35" s="20"/>
      <c r="E35" s="20"/>
      <c r="F35" s="20"/>
      <c r="G35" s="50" t="s">
        <v>86</v>
      </c>
      <c r="H35" s="48">
        <f t="shared" si="4"/>
        <v>40</v>
      </c>
      <c r="I35" s="49">
        <v>40</v>
      </c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</row>
    <row r="36" spans="1:20" s="19" customFormat="1">
      <c r="A36" s="17"/>
      <c r="B36" s="17"/>
      <c r="C36" s="17"/>
      <c r="D36" s="20"/>
      <c r="E36" s="20"/>
      <c r="F36" s="20" t="s">
        <v>18</v>
      </c>
      <c r="G36" s="29" t="s">
        <v>107</v>
      </c>
      <c r="H36" s="36">
        <f t="shared" si="4"/>
        <v>400</v>
      </c>
      <c r="I36" s="35">
        <v>400</v>
      </c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</row>
    <row r="37" spans="1:20" s="19" customFormat="1">
      <c r="A37" s="17"/>
      <c r="B37" s="17"/>
      <c r="C37" s="17"/>
      <c r="D37" s="20"/>
      <c r="E37" s="20"/>
      <c r="F37" s="20" t="s">
        <v>19</v>
      </c>
      <c r="G37" s="29" t="s">
        <v>128</v>
      </c>
      <c r="H37" s="36">
        <f t="shared" si="4"/>
        <v>1687</v>
      </c>
      <c r="I37" s="35">
        <f>I38+I39+I40+I41+I42+I43+I44</f>
        <v>1687</v>
      </c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</row>
    <row r="38" spans="1:20" s="19" customFormat="1">
      <c r="A38" s="17"/>
      <c r="B38" s="17"/>
      <c r="C38" s="17"/>
      <c r="D38" s="20"/>
      <c r="E38" s="20"/>
      <c r="F38" s="20"/>
      <c r="G38" s="50" t="s">
        <v>129</v>
      </c>
      <c r="H38" s="48">
        <f t="shared" si="4"/>
        <v>98</v>
      </c>
      <c r="I38" s="49">
        <v>98</v>
      </c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</row>
    <row r="39" spans="1:20" s="19" customFormat="1">
      <c r="A39" s="17"/>
      <c r="B39" s="17"/>
      <c r="C39" s="17"/>
      <c r="D39" s="20"/>
      <c r="E39" s="20"/>
      <c r="F39" s="20"/>
      <c r="G39" s="50" t="s">
        <v>130</v>
      </c>
      <c r="H39" s="48">
        <f t="shared" si="4"/>
        <v>108</v>
      </c>
      <c r="I39" s="49">
        <v>108</v>
      </c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</row>
    <row r="40" spans="1:20" s="19" customFormat="1">
      <c r="A40" s="17"/>
      <c r="B40" s="17"/>
      <c r="C40" s="17"/>
      <c r="D40" s="20"/>
      <c r="E40" s="20"/>
      <c r="F40" s="20"/>
      <c r="G40" s="50" t="s">
        <v>131</v>
      </c>
      <c r="H40" s="48">
        <f t="shared" si="4"/>
        <v>246</v>
      </c>
      <c r="I40" s="49">
        <v>246</v>
      </c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</row>
    <row r="41" spans="1:20" s="19" customFormat="1">
      <c r="A41" s="17"/>
      <c r="B41" s="17"/>
      <c r="C41" s="17"/>
      <c r="D41" s="20"/>
      <c r="E41" s="20"/>
      <c r="F41" s="20"/>
      <c r="G41" s="50" t="s">
        <v>132</v>
      </c>
      <c r="H41" s="48">
        <f t="shared" si="4"/>
        <v>50</v>
      </c>
      <c r="I41" s="49">
        <v>50</v>
      </c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</row>
    <row r="42" spans="1:20" s="19" customFormat="1">
      <c r="A42" s="17"/>
      <c r="B42" s="17"/>
      <c r="C42" s="17"/>
      <c r="D42" s="20"/>
      <c r="E42" s="20"/>
      <c r="F42" s="20"/>
      <c r="G42" s="50" t="s">
        <v>133</v>
      </c>
      <c r="H42" s="48">
        <f t="shared" si="4"/>
        <v>80</v>
      </c>
      <c r="I42" s="49">
        <v>80</v>
      </c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</row>
    <row r="43" spans="1:20" s="19" customFormat="1">
      <c r="A43" s="17"/>
      <c r="B43" s="17"/>
      <c r="C43" s="17"/>
      <c r="D43" s="20"/>
      <c r="E43" s="20"/>
      <c r="F43" s="20"/>
      <c r="G43" s="50" t="s">
        <v>94</v>
      </c>
      <c r="H43" s="48">
        <f t="shared" si="4"/>
        <v>500</v>
      </c>
      <c r="I43" s="49">
        <v>500</v>
      </c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</row>
    <row r="44" spans="1:20" s="19" customFormat="1" ht="14.25" customHeight="1">
      <c r="A44" s="17"/>
      <c r="B44" s="17"/>
      <c r="C44" s="17"/>
      <c r="D44" s="20"/>
      <c r="E44" s="20"/>
      <c r="F44" s="20"/>
      <c r="G44" s="50" t="s">
        <v>95</v>
      </c>
      <c r="H44" s="48">
        <f t="shared" si="4"/>
        <v>605</v>
      </c>
      <c r="I44" s="49">
        <v>605</v>
      </c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</row>
    <row r="45" spans="1:20" ht="25.5" customHeight="1">
      <c r="A45" s="17"/>
      <c r="B45" s="17"/>
      <c r="C45" s="17"/>
      <c r="D45" s="20"/>
      <c r="E45" s="20"/>
      <c r="F45" s="20" t="s">
        <v>20</v>
      </c>
      <c r="G45" s="29" t="s">
        <v>96</v>
      </c>
      <c r="H45" s="36">
        <f t="shared" si="4"/>
        <v>0</v>
      </c>
      <c r="I45" s="35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</row>
    <row r="46" spans="1:20" s="19" customFormat="1">
      <c r="A46" s="17"/>
      <c r="B46" s="17"/>
      <c r="C46" s="17"/>
      <c r="D46" s="20"/>
      <c r="E46" s="20"/>
      <c r="F46" s="20" t="s">
        <v>21</v>
      </c>
      <c r="G46" s="29" t="s">
        <v>134</v>
      </c>
      <c r="H46" s="36">
        <f t="shared" si="4"/>
        <v>15</v>
      </c>
      <c r="I46" s="35">
        <v>15</v>
      </c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</row>
    <row r="47" spans="1:20" s="19" customFormat="1" ht="33.75">
      <c r="A47" s="17"/>
      <c r="B47" s="17"/>
      <c r="C47" s="17" t="s">
        <v>22</v>
      </c>
      <c r="D47" s="20" t="s">
        <v>22</v>
      </c>
      <c r="E47" s="20"/>
      <c r="F47" s="17"/>
      <c r="G47" s="39" t="s">
        <v>98</v>
      </c>
      <c r="H47" s="36">
        <f t="shared" si="4"/>
        <v>16131</v>
      </c>
      <c r="I47" s="16">
        <f>I48</f>
        <v>16131</v>
      </c>
      <c r="J47" s="18">
        <v>0</v>
      </c>
      <c r="K47" s="18">
        <v>0</v>
      </c>
      <c r="L47" s="18">
        <v>0</v>
      </c>
      <c r="M47" s="18">
        <v>0</v>
      </c>
      <c r="N47" s="18">
        <v>0</v>
      </c>
      <c r="O47" s="18">
        <v>0</v>
      </c>
      <c r="P47" s="18">
        <v>0</v>
      </c>
      <c r="Q47" s="18">
        <v>0</v>
      </c>
      <c r="R47" s="18">
        <v>0</v>
      </c>
      <c r="S47" s="18">
        <v>0</v>
      </c>
      <c r="T47" s="18">
        <v>0</v>
      </c>
    </row>
    <row r="48" spans="1:20">
      <c r="A48" s="17"/>
      <c r="B48" s="17"/>
      <c r="C48" s="17"/>
      <c r="D48" s="20"/>
      <c r="E48" s="20" t="s">
        <v>23</v>
      </c>
      <c r="F48" s="20"/>
      <c r="G48" s="17" t="s">
        <v>73</v>
      </c>
      <c r="H48" s="36">
        <f>H49</f>
        <v>16131</v>
      </c>
      <c r="I48" s="16">
        <f>I49</f>
        <v>16131</v>
      </c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</row>
    <row r="49" spans="1:20">
      <c r="A49" s="17"/>
      <c r="B49" s="17"/>
      <c r="C49" s="17"/>
      <c r="D49" s="20"/>
      <c r="E49" s="20"/>
      <c r="F49" s="20" t="s">
        <v>19</v>
      </c>
      <c r="G49" s="17" t="s">
        <v>135</v>
      </c>
      <c r="H49" s="36">
        <v>16131</v>
      </c>
      <c r="I49" s="34">
        <v>16131</v>
      </c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</row>
    <row r="50" spans="1:20" ht="21">
      <c r="A50" s="17"/>
      <c r="B50" s="17"/>
      <c r="C50" s="17"/>
      <c r="D50" s="20" t="s">
        <v>5</v>
      </c>
      <c r="E50" s="32"/>
      <c r="F50" s="37"/>
      <c r="G50" s="39" t="s">
        <v>100</v>
      </c>
      <c r="H50" s="36">
        <v>960</v>
      </c>
      <c r="I50" s="16">
        <v>960</v>
      </c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</row>
    <row r="51" spans="1:20">
      <c r="A51" s="17"/>
      <c r="B51" s="17"/>
      <c r="C51" s="17"/>
      <c r="D51" s="20"/>
      <c r="E51" s="20" t="s">
        <v>23</v>
      </c>
      <c r="F51" s="20"/>
      <c r="G51" s="17" t="s">
        <v>136</v>
      </c>
      <c r="H51" s="36">
        <v>960</v>
      </c>
      <c r="I51" s="16">
        <v>960</v>
      </c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</row>
    <row r="52" spans="1:20" s="19" customFormat="1" ht="15" customHeight="1">
      <c r="A52" s="17"/>
      <c r="C52" s="17"/>
      <c r="D52" s="20"/>
      <c r="E52" s="32"/>
      <c r="F52" s="40">
        <v>155</v>
      </c>
      <c r="G52" s="38" t="s">
        <v>101</v>
      </c>
      <c r="H52" s="46">
        <v>960</v>
      </c>
      <c r="I52" s="34">
        <v>960</v>
      </c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</row>
    <row r="53" spans="1:20" s="19" customFormat="1" ht="33" customHeight="1">
      <c r="A53" s="17"/>
      <c r="B53" s="39" t="s">
        <v>25</v>
      </c>
      <c r="C53" s="17"/>
      <c r="D53" s="20"/>
      <c r="E53" s="32"/>
      <c r="F53" s="68"/>
      <c r="G53" s="69" t="s">
        <v>102</v>
      </c>
      <c r="H53" s="36">
        <f>H54</f>
        <v>5898</v>
      </c>
      <c r="I53" s="36">
        <f t="shared" ref="I53:T53" si="5">I54</f>
        <v>1208</v>
      </c>
      <c r="J53" s="36">
        <f t="shared" si="5"/>
        <v>502</v>
      </c>
      <c r="K53" s="36">
        <f t="shared" si="5"/>
        <v>477</v>
      </c>
      <c r="L53" s="36">
        <f t="shared" si="5"/>
        <v>396</v>
      </c>
      <c r="M53" s="36">
        <f t="shared" si="5"/>
        <v>396</v>
      </c>
      <c r="N53" s="36">
        <f t="shared" si="5"/>
        <v>462</v>
      </c>
      <c r="O53" s="36">
        <f t="shared" si="5"/>
        <v>396</v>
      </c>
      <c r="P53" s="36">
        <f t="shared" si="5"/>
        <v>396</v>
      </c>
      <c r="Q53" s="36">
        <f t="shared" si="5"/>
        <v>477</v>
      </c>
      <c r="R53" s="36">
        <f t="shared" si="5"/>
        <v>396</v>
      </c>
      <c r="S53" s="36">
        <f t="shared" si="5"/>
        <v>396</v>
      </c>
      <c r="T53" s="36">
        <f t="shared" si="5"/>
        <v>396</v>
      </c>
    </row>
    <row r="54" spans="1:20" ht="21">
      <c r="A54" s="17"/>
      <c r="C54" s="17"/>
      <c r="D54" s="20" t="s">
        <v>5</v>
      </c>
      <c r="E54" s="32"/>
      <c r="F54" s="37"/>
      <c r="G54" s="39" t="s">
        <v>100</v>
      </c>
      <c r="H54" s="36">
        <f>H55</f>
        <v>5898</v>
      </c>
      <c r="I54" s="36">
        <f t="shared" ref="I54:T54" si="6">I55</f>
        <v>1208</v>
      </c>
      <c r="J54" s="36">
        <f t="shared" si="6"/>
        <v>502</v>
      </c>
      <c r="K54" s="36">
        <f t="shared" si="6"/>
        <v>477</v>
      </c>
      <c r="L54" s="36">
        <f t="shared" si="6"/>
        <v>396</v>
      </c>
      <c r="M54" s="36">
        <f t="shared" si="6"/>
        <v>396</v>
      </c>
      <c r="N54" s="36">
        <f t="shared" si="6"/>
        <v>462</v>
      </c>
      <c r="O54" s="36">
        <f t="shared" si="6"/>
        <v>396</v>
      </c>
      <c r="P54" s="36">
        <f t="shared" si="6"/>
        <v>396</v>
      </c>
      <c r="Q54" s="36">
        <f t="shared" si="6"/>
        <v>477</v>
      </c>
      <c r="R54" s="36">
        <f t="shared" si="6"/>
        <v>396</v>
      </c>
      <c r="S54" s="36">
        <f t="shared" si="6"/>
        <v>396</v>
      </c>
      <c r="T54" s="36">
        <f t="shared" si="6"/>
        <v>396</v>
      </c>
    </row>
    <row r="55" spans="1:20">
      <c r="A55" s="17"/>
      <c r="B55" s="17"/>
      <c r="C55" s="17"/>
      <c r="D55" s="20"/>
      <c r="E55" s="20" t="s">
        <v>4</v>
      </c>
      <c r="F55" s="39"/>
      <c r="G55" s="21" t="s">
        <v>73</v>
      </c>
      <c r="H55" s="16">
        <f>H56+H57+H58+H59+H60+H61+H62+H63+H66+H67+H71</f>
        <v>5898</v>
      </c>
      <c r="I55" s="16">
        <f t="shared" ref="I55:T55" si="7">I56+I57+I58+I59+I60+I61+I62+I63+I66+I67+I71</f>
        <v>1208</v>
      </c>
      <c r="J55" s="16">
        <f t="shared" si="7"/>
        <v>502</v>
      </c>
      <c r="K55" s="16">
        <f t="shared" si="7"/>
        <v>477</v>
      </c>
      <c r="L55" s="16">
        <f t="shared" si="7"/>
        <v>396</v>
      </c>
      <c r="M55" s="16">
        <f t="shared" si="7"/>
        <v>396</v>
      </c>
      <c r="N55" s="16">
        <f t="shared" si="7"/>
        <v>462</v>
      </c>
      <c r="O55" s="16">
        <f t="shared" si="7"/>
        <v>396</v>
      </c>
      <c r="P55" s="16">
        <f t="shared" si="7"/>
        <v>396</v>
      </c>
      <c r="Q55" s="16">
        <f t="shared" si="7"/>
        <v>477</v>
      </c>
      <c r="R55" s="16">
        <f t="shared" si="7"/>
        <v>396</v>
      </c>
      <c r="S55" s="16">
        <f t="shared" si="7"/>
        <v>396</v>
      </c>
      <c r="T55" s="16">
        <f t="shared" si="7"/>
        <v>396</v>
      </c>
    </row>
    <row r="56" spans="1:20">
      <c r="A56" s="31"/>
      <c r="B56" s="31"/>
      <c r="C56" s="31"/>
      <c r="D56" s="31"/>
      <c r="E56" s="33"/>
      <c r="F56" s="40">
        <v>111</v>
      </c>
      <c r="G56" s="38" t="s">
        <v>74</v>
      </c>
      <c r="H56" s="16">
        <f>I56+J56+K56+L56+M56+N56+O56+P56+Q56+R56+S56+T56</f>
        <v>3996</v>
      </c>
      <c r="I56" s="41">
        <v>333</v>
      </c>
      <c r="J56" s="41">
        <v>333</v>
      </c>
      <c r="K56" s="41">
        <v>333</v>
      </c>
      <c r="L56" s="41">
        <v>333</v>
      </c>
      <c r="M56" s="41">
        <v>333</v>
      </c>
      <c r="N56" s="41">
        <v>333</v>
      </c>
      <c r="O56" s="41">
        <v>333</v>
      </c>
      <c r="P56" s="41">
        <v>333</v>
      </c>
      <c r="Q56" s="41">
        <v>333</v>
      </c>
      <c r="R56" s="41">
        <v>333</v>
      </c>
      <c r="S56" s="41">
        <v>333</v>
      </c>
      <c r="T56" s="41">
        <v>333</v>
      </c>
    </row>
    <row r="57" spans="1:20">
      <c r="A57" s="31"/>
      <c r="B57" s="31"/>
      <c r="C57" s="31"/>
      <c r="D57" s="31"/>
      <c r="E57" s="33"/>
      <c r="F57" s="40">
        <v>113</v>
      </c>
      <c r="G57" s="38" t="s">
        <v>75</v>
      </c>
      <c r="H57" s="16">
        <f t="shared" ref="H57:H66" si="8">I57+J57+K57+L57+M57+N57+O57+P57+Q57+R57+S57+T57</f>
        <v>334</v>
      </c>
      <c r="I57" s="41"/>
      <c r="J57" s="41">
        <v>106</v>
      </c>
      <c r="K57" s="41">
        <v>81</v>
      </c>
      <c r="L57" s="41"/>
      <c r="M57" s="41"/>
      <c r="N57" s="41">
        <v>66</v>
      </c>
      <c r="O57" s="42"/>
      <c r="P57" s="41"/>
      <c r="Q57" s="41">
        <v>81</v>
      </c>
      <c r="R57" s="41"/>
      <c r="S57" s="41"/>
      <c r="T57" s="41"/>
    </row>
    <row r="58" spans="1:20">
      <c r="A58" s="31"/>
      <c r="B58" s="31"/>
      <c r="C58" s="31"/>
      <c r="D58" s="31"/>
      <c r="E58" s="33"/>
      <c r="F58" s="40">
        <v>121</v>
      </c>
      <c r="G58" s="38" t="s">
        <v>76</v>
      </c>
      <c r="H58" s="16">
        <f t="shared" si="8"/>
        <v>348</v>
      </c>
      <c r="I58" s="41">
        <v>29</v>
      </c>
      <c r="J58" s="41">
        <v>29</v>
      </c>
      <c r="K58" s="41">
        <v>29</v>
      </c>
      <c r="L58" s="41">
        <v>29</v>
      </c>
      <c r="M58" s="41">
        <v>29</v>
      </c>
      <c r="N58" s="41">
        <v>29</v>
      </c>
      <c r="O58" s="41">
        <v>29</v>
      </c>
      <c r="P58" s="41">
        <v>29</v>
      </c>
      <c r="Q58" s="41">
        <v>29</v>
      </c>
      <c r="R58" s="41">
        <v>29</v>
      </c>
      <c r="S58" s="41">
        <v>29</v>
      </c>
      <c r="T58" s="41">
        <v>29</v>
      </c>
    </row>
    <row r="59" spans="1:20" ht="22.5">
      <c r="A59" s="31"/>
      <c r="B59" s="31"/>
      <c r="C59" s="31"/>
      <c r="D59" s="31"/>
      <c r="E59" s="33"/>
      <c r="F59" s="40">
        <v>122</v>
      </c>
      <c r="G59" s="38" t="s">
        <v>104</v>
      </c>
      <c r="H59" s="16">
        <f t="shared" si="8"/>
        <v>132</v>
      </c>
      <c r="I59" s="43">
        <v>11</v>
      </c>
      <c r="J59" s="43">
        <v>11</v>
      </c>
      <c r="K59" s="43">
        <v>11</v>
      </c>
      <c r="L59" s="43">
        <v>11</v>
      </c>
      <c r="M59" s="43">
        <v>11</v>
      </c>
      <c r="N59" s="43">
        <v>11</v>
      </c>
      <c r="O59" s="43">
        <v>11</v>
      </c>
      <c r="P59" s="43">
        <v>11</v>
      </c>
      <c r="Q59" s="43">
        <v>11</v>
      </c>
      <c r="R59" s="43">
        <v>11</v>
      </c>
      <c r="S59" s="43">
        <v>11</v>
      </c>
      <c r="T59" s="43">
        <v>11</v>
      </c>
    </row>
    <row r="60" spans="1:20" ht="22.5">
      <c r="A60" s="31"/>
      <c r="B60" s="31"/>
      <c r="C60" s="31"/>
      <c r="D60" s="31"/>
      <c r="E60" s="33"/>
      <c r="F60" s="40">
        <v>124</v>
      </c>
      <c r="G60" s="38" t="s">
        <v>79</v>
      </c>
      <c r="H60" s="16">
        <f t="shared" si="8"/>
        <v>84</v>
      </c>
      <c r="I60" s="43">
        <v>7</v>
      </c>
      <c r="J60" s="43">
        <v>7</v>
      </c>
      <c r="K60" s="43">
        <v>7</v>
      </c>
      <c r="L60" s="43">
        <v>7</v>
      </c>
      <c r="M60" s="43">
        <v>7</v>
      </c>
      <c r="N60" s="43">
        <v>7</v>
      </c>
      <c r="O60" s="43">
        <v>7</v>
      </c>
      <c r="P60" s="43">
        <v>7</v>
      </c>
      <c r="Q60" s="43">
        <v>7</v>
      </c>
      <c r="R60" s="43">
        <v>7</v>
      </c>
      <c r="S60" s="43">
        <v>7</v>
      </c>
      <c r="T60" s="43">
        <v>7</v>
      </c>
    </row>
    <row r="61" spans="1:20">
      <c r="A61" s="31"/>
      <c r="B61" s="31"/>
      <c r="C61" s="31"/>
      <c r="D61" s="31"/>
      <c r="E61" s="33"/>
      <c r="F61" s="40">
        <v>131</v>
      </c>
      <c r="G61" s="38" t="s">
        <v>105</v>
      </c>
      <c r="H61" s="16">
        <f t="shared" si="8"/>
        <v>168</v>
      </c>
      <c r="I61" s="41">
        <v>14</v>
      </c>
      <c r="J61" s="41">
        <v>14</v>
      </c>
      <c r="K61" s="41">
        <v>14</v>
      </c>
      <c r="L61" s="41">
        <v>14</v>
      </c>
      <c r="M61" s="41">
        <v>14</v>
      </c>
      <c r="N61" s="41">
        <v>14</v>
      </c>
      <c r="O61" s="41">
        <v>14</v>
      </c>
      <c r="P61" s="41">
        <v>14</v>
      </c>
      <c r="Q61" s="41">
        <v>14</v>
      </c>
      <c r="R61" s="41">
        <v>14</v>
      </c>
      <c r="S61" s="41">
        <v>14</v>
      </c>
      <c r="T61" s="41">
        <v>14</v>
      </c>
    </row>
    <row r="62" spans="1:20" ht="22.5">
      <c r="A62" s="31"/>
      <c r="B62" s="31"/>
      <c r="C62" s="31"/>
      <c r="D62" s="31"/>
      <c r="E62" s="33"/>
      <c r="F62" s="40">
        <v>135</v>
      </c>
      <c r="G62" s="38" t="s">
        <v>106</v>
      </c>
      <c r="H62" s="16">
        <f t="shared" si="8"/>
        <v>24</v>
      </c>
      <c r="I62" s="41">
        <v>2</v>
      </c>
      <c r="J62" s="41">
        <v>2</v>
      </c>
      <c r="K62" s="41">
        <v>2</v>
      </c>
      <c r="L62" s="41">
        <v>2</v>
      </c>
      <c r="M62" s="41">
        <v>2</v>
      </c>
      <c r="N62" s="41">
        <v>2</v>
      </c>
      <c r="O62" s="41">
        <v>2</v>
      </c>
      <c r="P62" s="41">
        <v>2</v>
      </c>
      <c r="Q62" s="41">
        <v>2</v>
      </c>
      <c r="R62" s="41">
        <v>2</v>
      </c>
      <c r="S62" s="41">
        <v>2</v>
      </c>
      <c r="T62" s="41">
        <v>2</v>
      </c>
    </row>
    <row r="63" spans="1:20">
      <c r="A63" s="31"/>
      <c r="B63" s="31"/>
      <c r="C63" s="31"/>
      <c r="D63" s="31"/>
      <c r="E63" s="33"/>
      <c r="F63" s="40">
        <v>149</v>
      </c>
      <c r="G63" s="38" t="s">
        <v>127</v>
      </c>
      <c r="H63" s="16">
        <f t="shared" si="8"/>
        <v>100</v>
      </c>
      <c r="I63" s="41">
        <v>100</v>
      </c>
      <c r="J63" s="41"/>
      <c r="K63" s="41"/>
      <c r="L63" s="41"/>
      <c r="M63" s="41"/>
      <c r="N63" s="41"/>
      <c r="O63" s="42"/>
      <c r="P63" s="41"/>
      <c r="Q63" s="41"/>
      <c r="R63" s="41"/>
      <c r="S63" s="41"/>
      <c r="T63" s="41"/>
    </row>
    <row r="64" spans="1:20">
      <c r="A64" s="31"/>
      <c r="B64" s="31"/>
      <c r="C64" s="31"/>
      <c r="D64" s="31"/>
      <c r="E64" s="33"/>
      <c r="F64" s="40"/>
      <c r="G64" s="52" t="s">
        <v>85</v>
      </c>
      <c r="H64" s="53">
        <f t="shared" si="8"/>
        <v>60</v>
      </c>
      <c r="I64" s="54">
        <v>60</v>
      </c>
      <c r="J64" s="41"/>
      <c r="K64" s="41"/>
      <c r="L64" s="41"/>
      <c r="M64" s="41"/>
      <c r="N64" s="41"/>
      <c r="O64" s="42"/>
      <c r="P64" s="41"/>
      <c r="Q64" s="41"/>
      <c r="R64" s="41"/>
      <c r="S64" s="41"/>
      <c r="T64" s="41"/>
    </row>
    <row r="65" spans="1:20">
      <c r="A65" s="31"/>
      <c r="B65" s="31"/>
      <c r="C65" s="31"/>
      <c r="D65" s="31"/>
      <c r="E65" s="33"/>
      <c r="F65" s="40"/>
      <c r="G65" s="52" t="s">
        <v>86</v>
      </c>
      <c r="H65" s="53">
        <f t="shared" si="8"/>
        <v>40</v>
      </c>
      <c r="I65" s="54">
        <v>40</v>
      </c>
      <c r="J65" s="41"/>
      <c r="K65" s="41"/>
      <c r="L65" s="41"/>
      <c r="M65" s="41"/>
      <c r="N65" s="41"/>
      <c r="O65" s="42"/>
      <c r="P65" s="41"/>
      <c r="Q65" s="41"/>
      <c r="R65" s="41"/>
      <c r="S65" s="41"/>
      <c r="T65" s="41"/>
    </row>
    <row r="66" spans="1:20">
      <c r="A66" s="31"/>
      <c r="B66" s="31"/>
      <c r="C66" s="31"/>
      <c r="D66" s="31"/>
      <c r="E66" s="33"/>
      <c r="F66" s="40">
        <v>152</v>
      </c>
      <c r="G66" s="38" t="s">
        <v>107</v>
      </c>
      <c r="H66" s="16">
        <f t="shared" si="8"/>
        <v>220</v>
      </c>
      <c r="I66" s="41">
        <v>220</v>
      </c>
      <c r="J66" s="41"/>
      <c r="K66" s="41"/>
      <c r="L66" s="41"/>
      <c r="M66" s="41"/>
      <c r="N66" s="41"/>
      <c r="O66" s="42"/>
      <c r="P66" s="41"/>
      <c r="Q66" s="41"/>
      <c r="R66" s="41"/>
      <c r="S66" s="41"/>
      <c r="T66" s="41"/>
    </row>
    <row r="67" spans="1:20">
      <c r="A67" s="31"/>
      <c r="B67" s="31"/>
      <c r="C67" s="31"/>
      <c r="D67" s="31"/>
      <c r="E67" s="33"/>
      <c r="F67" s="40">
        <v>159</v>
      </c>
      <c r="G67" s="38" t="s">
        <v>88</v>
      </c>
      <c r="H67" s="16">
        <v>422</v>
      </c>
      <c r="I67" s="41">
        <v>422</v>
      </c>
      <c r="J67" s="41"/>
      <c r="K67" s="41"/>
      <c r="L67" s="41"/>
      <c r="M67" s="41"/>
      <c r="N67" s="41"/>
      <c r="O67" s="42"/>
      <c r="P67" s="41"/>
      <c r="Q67" s="41"/>
      <c r="R67" s="41"/>
      <c r="S67" s="41"/>
      <c r="T67" s="41"/>
    </row>
    <row r="68" spans="1:20">
      <c r="A68" s="31"/>
      <c r="B68" s="31"/>
      <c r="C68" s="31"/>
      <c r="D68" s="31"/>
      <c r="E68" s="33"/>
      <c r="F68" s="40"/>
      <c r="G68" s="52" t="s">
        <v>131</v>
      </c>
      <c r="H68" s="53">
        <f>I68</f>
        <v>246</v>
      </c>
      <c r="I68" s="54">
        <v>246</v>
      </c>
      <c r="J68" s="41"/>
      <c r="K68" s="41"/>
      <c r="L68" s="41"/>
      <c r="M68" s="41"/>
      <c r="N68" s="41"/>
      <c r="O68" s="42"/>
      <c r="P68" s="41"/>
      <c r="Q68" s="41"/>
      <c r="R68" s="41"/>
      <c r="S68" s="41"/>
      <c r="T68" s="41"/>
    </row>
    <row r="69" spans="1:20">
      <c r="A69" s="31"/>
      <c r="B69" s="31"/>
      <c r="C69" s="31"/>
      <c r="D69" s="31"/>
      <c r="E69" s="33"/>
      <c r="F69" s="40"/>
      <c r="G69" s="52" t="s">
        <v>108</v>
      </c>
      <c r="H69" s="53">
        <f>I69</f>
        <v>146</v>
      </c>
      <c r="I69" s="54">
        <v>146</v>
      </c>
      <c r="J69" s="41"/>
      <c r="K69" s="41"/>
      <c r="L69" s="41"/>
      <c r="M69" s="41"/>
      <c r="N69" s="41"/>
      <c r="O69" s="42"/>
      <c r="P69" s="41"/>
      <c r="Q69" s="41"/>
      <c r="R69" s="41"/>
      <c r="S69" s="41"/>
      <c r="T69" s="41"/>
    </row>
    <row r="70" spans="1:20">
      <c r="A70" s="31"/>
      <c r="B70" s="31"/>
      <c r="C70" s="31"/>
      <c r="D70" s="31"/>
      <c r="E70" s="33"/>
      <c r="F70" s="40"/>
      <c r="G70" s="52" t="s">
        <v>137</v>
      </c>
      <c r="H70" s="53">
        <v>30</v>
      </c>
      <c r="I70" s="54">
        <v>30</v>
      </c>
      <c r="J70" s="41"/>
      <c r="K70" s="41"/>
      <c r="L70" s="41"/>
      <c r="M70" s="41"/>
      <c r="N70" s="41"/>
      <c r="O70" s="42"/>
      <c r="P70" s="41"/>
      <c r="Q70" s="41"/>
      <c r="R70" s="41"/>
      <c r="S70" s="41"/>
      <c r="T70" s="41"/>
    </row>
    <row r="71" spans="1:20">
      <c r="A71" s="31"/>
      <c r="B71" s="31"/>
      <c r="C71" s="31"/>
      <c r="D71" s="31"/>
      <c r="E71" s="33"/>
      <c r="F71" s="20" t="s">
        <v>20</v>
      </c>
      <c r="G71" s="29" t="s">
        <v>96</v>
      </c>
      <c r="H71" s="51">
        <v>70</v>
      </c>
      <c r="I71" s="41">
        <v>70</v>
      </c>
      <c r="J71" s="41"/>
      <c r="K71" s="41"/>
      <c r="L71" s="41"/>
      <c r="M71" s="41"/>
      <c r="N71" s="41"/>
      <c r="O71" s="42"/>
      <c r="P71" s="41"/>
      <c r="Q71" s="41"/>
      <c r="R71" s="41"/>
      <c r="S71" s="41"/>
      <c r="T71" s="41"/>
    </row>
    <row r="72" spans="1:20">
      <c r="A72" s="4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</row>
    <row r="73" spans="1:20">
      <c r="A73"/>
      <c r="B73" t="s">
        <v>110</v>
      </c>
      <c r="H73" t="s">
        <v>13</v>
      </c>
    </row>
    <row r="74" spans="1:20">
      <c r="B74" t="s">
        <v>138</v>
      </c>
      <c r="D74" t="s">
        <v>138</v>
      </c>
      <c r="E74" t="s">
        <v>138</v>
      </c>
      <c r="H74" t="s">
        <v>138</v>
      </c>
      <c r="I74" t="s">
        <v>138</v>
      </c>
    </row>
  </sheetData>
  <mergeCells count="27">
    <mergeCell ref="A8:B8"/>
    <mergeCell ref="A9:B9"/>
    <mergeCell ref="A10:B10"/>
    <mergeCell ref="A11:F11"/>
    <mergeCell ref="G11:K11"/>
    <mergeCell ref="A18:T18"/>
    <mergeCell ref="T14:T17"/>
    <mergeCell ref="G12:G17"/>
    <mergeCell ref="H12:H17"/>
    <mergeCell ref="I12:T13"/>
    <mergeCell ref="I14:I17"/>
    <mergeCell ref="J14:J17"/>
    <mergeCell ref="K14:K17"/>
    <mergeCell ref="L14:L17"/>
    <mergeCell ref="M14:M17"/>
    <mergeCell ref="N14:N17"/>
    <mergeCell ref="O14:O17"/>
    <mergeCell ref="P14:P17"/>
    <mergeCell ref="Q14:Q17"/>
    <mergeCell ref="R14:R17"/>
    <mergeCell ref="S14:S17"/>
    <mergeCell ref="N1:T1"/>
    <mergeCell ref="N2:T2"/>
    <mergeCell ref="A7:T7"/>
    <mergeCell ref="O4:S4"/>
    <mergeCell ref="O6:P6"/>
    <mergeCell ref="O5:P5"/>
  </mergeCells>
  <pageMargins left="0.25" right="0.25" top="0.34" bottom="0.31" header="0.3" footer="0.3"/>
  <pageSetup paperSize="9" scale="8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T52"/>
  <sheetViews>
    <sheetView workbookViewId="0">
      <selection activeCell="O4" sqref="O4:S4"/>
    </sheetView>
  </sheetViews>
  <sheetFormatPr defaultRowHeight="15"/>
  <cols>
    <col min="1" max="1" width="5.5703125" customWidth="1"/>
    <col min="2" max="2" width="4.7109375" customWidth="1"/>
    <col min="3" max="3" width="4.5703125" customWidth="1"/>
    <col min="4" max="4" width="5.42578125" customWidth="1"/>
    <col min="5" max="5" width="3.5703125" customWidth="1"/>
    <col min="6" max="6" width="5.28515625" customWidth="1"/>
    <col min="7" max="7" width="23.7109375" customWidth="1"/>
    <col min="8" max="8" width="7.85546875" customWidth="1"/>
    <col min="9" max="9" width="6.140625" customWidth="1"/>
    <col min="10" max="10" width="6.7109375" customWidth="1"/>
    <col min="11" max="11" width="7.140625" customWidth="1"/>
    <col min="12" max="12" width="6.7109375" customWidth="1"/>
    <col min="13" max="13" width="7.140625" customWidth="1"/>
    <col min="14" max="14" width="7" customWidth="1"/>
    <col min="15" max="15" width="6.85546875" customWidth="1"/>
    <col min="16" max="16" width="7.140625" customWidth="1"/>
    <col min="17" max="17" width="7" customWidth="1"/>
    <col min="18" max="18" width="7.28515625" customWidth="1"/>
    <col min="19" max="19" width="6.85546875" customWidth="1"/>
    <col min="20" max="20" width="6.7109375" customWidth="1"/>
  </cols>
  <sheetData>
    <row r="1" spans="1:20">
      <c r="A1" s="23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97" t="s">
        <v>139</v>
      </c>
      <c r="O1" s="97"/>
      <c r="P1" s="97"/>
      <c r="Q1" s="97"/>
      <c r="R1" s="97"/>
      <c r="S1" s="97"/>
      <c r="T1" s="97"/>
    </row>
    <row r="2" spans="1:20">
      <c r="A2" s="23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97" t="s">
        <v>34</v>
      </c>
      <c r="O2" s="97"/>
      <c r="P2" s="97"/>
      <c r="Q2" s="97"/>
      <c r="R2" s="97"/>
      <c r="S2" s="97"/>
      <c r="T2" s="97"/>
    </row>
    <row r="3" spans="1:20">
      <c r="A3" s="25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4"/>
      <c r="P3" s="24" t="s">
        <v>113</v>
      </c>
      <c r="Q3" s="24"/>
      <c r="R3" s="24"/>
      <c r="S3" s="24"/>
      <c r="T3" s="24"/>
    </row>
    <row r="4" spans="1:20" ht="27.75" customHeight="1">
      <c r="A4" s="25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4"/>
      <c r="O4" s="100" t="s">
        <v>37</v>
      </c>
      <c r="P4" s="100"/>
      <c r="Q4" s="100"/>
      <c r="R4" s="100"/>
      <c r="S4" s="100"/>
      <c r="T4" s="24"/>
    </row>
    <row r="5" spans="1:20">
      <c r="A5" s="25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4"/>
      <c r="O5" s="101" t="s">
        <v>29</v>
      </c>
      <c r="P5" s="101"/>
      <c r="Q5" s="72"/>
      <c r="R5" s="72"/>
      <c r="S5" s="72"/>
      <c r="T5" s="24"/>
    </row>
    <row r="6" spans="1:20">
      <c r="A6" s="25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4"/>
      <c r="O6" s="101" t="s">
        <v>140</v>
      </c>
      <c r="P6" s="101"/>
      <c r="Q6" s="24"/>
      <c r="R6" s="24"/>
      <c r="S6" s="24"/>
      <c r="T6" s="24"/>
    </row>
    <row r="7" spans="1:20" ht="15.75">
      <c r="A7" s="98" t="s">
        <v>141</v>
      </c>
      <c r="B7" s="98"/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98"/>
      <c r="R7" s="98"/>
      <c r="S7" s="98"/>
      <c r="T7" s="98"/>
    </row>
    <row r="8" spans="1:20" ht="13.5" customHeight="1">
      <c r="A8" s="99" t="s">
        <v>40</v>
      </c>
      <c r="B8" s="99"/>
      <c r="C8" s="99"/>
      <c r="E8" s="99" t="s">
        <v>41</v>
      </c>
      <c r="F8" s="99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</row>
    <row r="9" spans="1:20" ht="13.5" customHeight="1">
      <c r="A9" s="96" t="s">
        <v>42</v>
      </c>
      <c r="B9" s="96"/>
      <c r="E9" s="96" t="s">
        <v>44</v>
      </c>
      <c r="F9" s="9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</row>
    <row r="10" spans="1:20" ht="15" customHeight="1">
      <c r="A10" s="96" t="s">
        <v>43</v>
      </c>
      <c r="B10" s="96"/>
      <c r="E10" s="96" t="s">
        <v>45</v>
      </c>
      <c r="F10" s="9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</row>
    <row r="11" spans="1:20" ht="23.25" customHeight="1" thickBot="1">
      <c r="A11" s="116" t="s">
        <v>46</v>
      </c>
      <c r="B11" s="116"/>
      <c r="C11" s="116"/>
      <c r="D11" s="116"/>
      <c r="E11" s="115" t="s">
        <v>120</v>
      </c>
      <c r="F11" s="115"/>
      <c r="G11" s="115"/>
      <c r="H11" s="115"/>
      <c r="I11" s="115"/>
      <c r="J11" s="115"/>
      <c r="K11" s="115"/>
      <c r="L11" s="26"/>
      <c r="M11" s="26"/>
      <c r="N11" s="26"/>
      <c r="O11" s="26"/>
      <c r="P11" s="26"/>
      <c r="Q11" s="26"/>
      <c r="R11" s="26"/>
      <c r="S11" s="26"/>
      <c r="T11" s="26"/>
    </row>
    <row r="12" spans="1:20" ht="15" customHeight="1">
      <c r="A12" s="5" t="s">
        <v>49</v>
      </c>
      <c r="B12" s="6"/>
      <c r="C12" s="6"/>
      <c r="D12" s="6"/>
      <c r="E12" s="6"/>
      <c r="F12" s="7"/>
      <c r="G12" s="103" t="s">
        <v>48</v>
      </c>
      <c r="H12" s="106" t="s">
        <v>55</v>
      </c>
      <c r="I12" s="109" t="s">
        <v>56</v>
      </c>
      <c r="J12" s="110"/>
      <c r="K12" s="110"/>
      <c r="L12" s="110"/>
      <c r="M12" s="110"/>
      <c r="N12" s="110"/>
      <c r="O12" s="110"/>
      <c r="P12" s="110"/>
      <c r="Q12" s="110"/>
      <c r="R12" s="110"/>
      <c r="S12" s="110"/>
      <c r="T12" s="111"/>
    </row>
    <row r="13" spans="1:20" ht="15.75" thickBot="1">
      <c r="A13" s="8"/>
      <c r="B13" s="9" t="s">
        <v>50</v>
      </c>
      <c r="C13" s="9"/>
      <c r="D13" s="9"/>
      <c r="E13" s="9"/>
      <c r="F13" s="10"/>
      <c r="G13" s="104"/>
      <c r="H13" s="107"/>
      <c r="I13" s="112"/>
      <c r="J13" s="113"/>
      <c r="K13" s="113"/>
      <c r="L13" s="113"/>
      <c r="M13" s="113"/>
      <c r="N13" s="113"/>
      <c r="O13" s="113"/>
      <c r="P13" s="113"/>
      <c r="Q13" s="113"/>
      <c r="R13" s="113"/>
      <c r="S13" s="113"/>
      <c r="T13" s="114"/>
    </row>
    <row r="14" spans="1:20">
      <c r="A14" s="8"/>
      <c r="B14" s="9" t="s">
        <v>51</v>
      </c>
      <c r="C14" s="9"/>
      <c r="D14" s="9"/>
      <c r="E14" s="9"/>
      <c r="F14" s="10"/>
      <c r="G14" s="104"/>
      <c r="H14" s="107"/>
      <c r="I14" s="103" t="s">
        <v>58</v>
      </c>
      <c r="J14" s="103" t="s">
        <v>59</v>
      </c>
      <c r="K14" s="103" t="s">
        <v>60</v>
      </c>
      <c r="L14" s="103" t="s">
        <v>61</v>
      </c>
      <c r="M14" s="103" t="s">
        <v>62</v>
      </c>
      <c r="N14" s="103" t="s">
        <v>63</v>
      </c>
      <c r="O14" s="103" t="s">
        <v>64</v>
      </c>
      <c r="P14" s="103" t="s">
        <v>65</v>
      </c>
      <c r="Q14" s="103" t="s">
        <v>66</v>
      </c>
      <c r="R14" s="103" t="s">
        <v>67</v>
      </c>
      <c r="S14" s="103" t="s">
        <v>68</v>
      </c>
      <c r="T14" s="103" t="s">
        <v>69</v>
      </c>
    </row>
    <row r="15" spans="1:20">
      <c r="A15" s="8"/>
      <c r="B15" s="9"/>
      <c r="C15" s="9"/>
      <c r="D15" s="9" t="s">
        <v>52</v>
      </c>
      <c r="E15" s="9"/>
      <c r="F15" s="10"/>
      <c r="G15" s="104"/>
      <c r="H15" s="107"/>
      <c r="I15" s="104"/>
      <c r="J15" s="104"/>
      <c r="K15" s="104"/>
      <c r="L15" s="104"/>
      <c r="M15" s="104"/>
      <c r="N15" s="104"/>
      <c r="O15" s="104"/>
      <c r="P15" s="104"/>
      <c r="Q15" s="104"/>
      <c r="R15" s="104"/>
      <c r="S15" s="104"/>
      <c r="T15" s="104"/>
    </row>
    <row r="16" spans="1:20">
      <c r="A16" s="8"/>
      <c r="B16" s="9"/>
      <c r="C16" s="9"/>
      <c r="D16" s="9"/>
      <c r="E16" s="9" t="s">
        <v>121</v>
      </c>
      <c r="F16" s="10"/>
      <c r="G16" s="104"/>
      <c r="H16" s="107"/>
      <c r="I16" s="104"/>
      <c r="J16" s="104"/>
      <c r="K16" s="104"/>
      <c r="L16" s="104"/>
      <c r="M16" s="104"/>
      <c r="N16" s="104"/>
      <c r="O16" s="104"/>
      <c r="P16" s="104"/>
      <c r="Q16" s="104"/>
      <c r="R16" s="104"/>
      <c r="S16" s="104"/>
      <c r="T16" s="104"/>
    </row>
    <row r="17" spans="1:20" ht="15.75" thickBot="1">
      <c r="A17" s="11"/>
      <c r="B17" s="12"/>
      <c r="C17" s="12"/>
      <c r="D17" s="12"/>
      <c r="E17" s="12"/>
      <c r="F17" s="13" t="s">
        <v>54</v>
      </c>
      <c r="G17" s="105"/>
      <c r="H17" s="108"/>
      <c r="I17" s="105"/>
      <c r="J17" s="105"/>
      <c r="K17" s="105"/>
      <c r="L17" s="105"/>
      <c r="M17" s="105"/>
      <c r="N17" s="105"/>
      <c r="O17" s="105"/>
      <c r="P17" s="105"/>
      <c r="Q17" s="105"/>
      <c r="R17" s="105"/>
      <c r="S17" s="105"/>
      <c r="T17" s="105"/>
    </row>
    <row r="18" spans="1:20" ht="15" customHeight="1">
      <c r="A18" s="95" t="s">
        <v>57</v>
      </c>
      <c r="B18" s="95"/>
      <c r="C18" s="95"/>
      <c r="D18" s="95"/>
      <c r="E18" s="95"/>
      <c r="F18" s="95"/>
      <c r="G18" s="95"/>
      <c r="H18" s="95"/>
      <c r="I18" s="95"/>
      <c r="J18" s="95"/>
      <c r="K18" s="95"/>
      <c r="L18" s="95"/>
      <c r="M18" s="95"/>
      <c r="N18" s="95"/>
      <c r="O18" s="95"/>
      <c r="P18" s="95"/>
      <c r="Q18" s="95"/>
      <c r="R18" s="95"/>
      <c r="S18" s="95"/>
      <c r="T18" s="95"/>
    </row>
    <row r="19" spans="1:20" ht="36" customHeight="1">
      <c r="A19" s="14">
        <v>456</v>
      </c>
      <c r="B19" s="14"/>
      <c r="C19" s="14"/>
      <c r="D19" s="14"/>
      <c r="E19" s="14"/>
      <c r="F19" s="14"/>
      <c r="G19" s="14" t="s">
        <v>70</v>
      </c>
      <c r="H19" s="16">
        <f>H20</f>
        <v>30384</v>
      </c>
      <c r="I19" s="16">
        <f t="shared" ref="I19:T19" si="0">I20</f>
        <v>713</v>
      </c>
      <c r="J19" s="16">
        <f t="shared" si="0"/>
        <v>3601</v>
      </c>
      <c r="K19" s="16">
        <f t="shared" si="0"/>
        <v>2518</v>
      </c>
      <c r="L19" s="16">
        <f t="shared" si="0"/>
        <v>2254</v>
      </c>
      <c r="M19" s="16">
        <f t="shared" si="0"/>
        <v>2124</v>
      </c>
      <c r="N19" s="16">
        <f t="shared" si="0"/>
        <v>2214</v>
      </c>
      <c r="O19" s="16">
        <f t="shared" si="0"/>
        <v>2870</v>
      </c>
      <c r="P19" s="16">
        <f t="shared" si="0"/>
        <v>2124</v>
      </c>
      <c r="Q19" s="16">
        <f t="shared" si="0"/>
        <v>2184</v>
      </c>
      <c r="R19" s="16">
        <f t="shared" si="0"/>
        <v>2274</v>
      </c>
      <c r="S19" s="16">
        <f t="shared" si="0"/>
        <v>3060</v>
      </c>
      <c r="T19" s="16">
        <f t="shared" si="0"/>
        <v>4448</v>
      </c>
    </row>
    <row r="20" spans="1:20" ht="34.5" customHeight="1">
      <c r="A20" s="14"/>
      <c r="B20" s="14">
        <v>3252</v>
      </c>
      <c r="C20" s="14"/>
      <c r="D20" s="14"/>
      <c r="E20" s="14"/>
      <c r="F20" s="14"/>
      <c r="G20" s="14" t="s">
        <v>123</v>
      </c>
      <c r="H20" s="16">
        <f>H21+H47</f>
        <v>30384</v>
      </c>
      <c r="I20" s="16">
        <f t="shared" ref="I20:T20" si="1">I21+I47</f>
        <v>713</v>
      </c>
      <c r="J20" s="16">
        <f t="shared" si="1"/>
        <v>3601</v>
      </c>
      <c r="K20" s="16">
        <f t="shared" si="1"/>
        <v>2518</v>
      </c>
      <c r="L20" s="16">
        <f t="shared" si="1"/>
        <v>2254</v>
      </c>
      <c r="M20" s="16">
        <f t="shared" si="1"/>
        <v>2124</v>
      </c>
      <c r="N20" s="16">
        <f t="shared" si="1"/>
        <v>2214</v>
      </c>
      <c r="O20" s="16">
        <f t="shared" si="1"/>
        <v>2870</v>
      </c>
      <c r="P20" s="16">
        <f t="shared" si="1"/>
        <v>2124</v>
      </c>
      <c r="Q20" s="16">
        <f t="shared" si="1"/>
        <v>2184</v>
      </c>
      <c r="R20" s="16">
        <f t="shared" si="1"/>
        <v>2274</v>
      </c>
      <c r="S20" s="16">
        <f t="shared" si="1"/>
        <v>3060</v>
      </c>
      <c r="T20" s="16">
        <f t="shared" si="1"/>
        <v>4448</v>
      </c>
    </row>
    <row r="21" spans="1:20" ht="74.25" customHeight="1">
      <c r="A21" s="14"/>
      <c r="B21" s="14"/>
      <c r="C21" s="14"/>
      <c r="D21" s="15" t="s">
        <v>0</v>
      </c>
      <c r="E21" s="15"/>
      <c r="F21" s="14"/>
      <c r="G21" s="14" t="s">
        <v>72</v>
      </c>
      <c r="H21" s="16">
        <f>H22</f>
        <v>13446</v>
      </c>
      <c r="I21" s="16">
        <f t="shared" ref="I21:T21" si="2">I22</f>
        <v>713</v>
      </c>
      <c r="J21" s="16">
        <f t="shared" si="2"/>
        <v>2246</v>
      </c>
      <c r="K21" s="16">
        <f t="shared" si="2"/>
        <v>1163</v>
      </c>
      <c r="L21" s="16">
        <f t="shared" si="2"/>
        <v>899</v>
      </c>
      <c r="M21" s="16">
        <f t="shared" si="2"/>
        <v>769</v>
      </c>
      <c r="N21" s="16">
        <f t="shared" si="2"/>
        <v>859</v>
      </c>
      <c r="O21" s="16">
        <f t="shared" si="2"/>
        <v>1515</v>
      </c>
      <c r="P21" s="16">
        <f t="shared" si="2"/>
        <v>769</v>
      </c>
      <c r="Q21" s="16">
        <f t="shared" si="2"/>
        <v>829</v>
      </c>
      <c r="R21" s="16">
        <f t="shared" si="2"/>
        <v>919</v>
      </c>
      <c r="S21" s="16">
        <f t="shared" si="2"/>
        <v>1705</v>
      </c>
      <c r="T21" s="16">
        <f t="shared" si="2"/>
        <v>1060</v>
      </c>
    </row>
    <row r="22" spans="1:20" ht="24" customHeight="1">
      <c r="A22" s="17"/>
      <c r="B22" s="17"/>
      <c r="C22" s="17"/>
      <c r="D22" s="20"/>
      <c r="E22" s="20" t="s">
        <v>4</v>
      </c>
      <c r="F22" s="17"/>
      <c r="G22" s="21" t="s">
        <v>73</v>
      </c>
      <c r="H22" s="16">
        <f t="shared" ref="H22:T22" si="3">H23+H24+H25+H26+H27+H28+H29+H30+H31+H33+H36+H37+H46</f>
        <v>13446</v>
      </c>
      <c r="I22" s="16">
        <f t="shared" si="3"/>
        <v>713</v>
      </c>
      <c r="J22" s="16">
        <f t="shared" si="3"/>
        <v>2246</v>
      </c>
      <c r="K22" s="16">
        <f t="shared" si="3"/>
        <v>1163</v>
      </c>
      <c r="L22" s="16">
        <f t="shared" si="3"/>
        <v>899</v>
      </c>
      <c r="M22" s="16">
        <f t="shared" si="3"/>
        <v>769</v>
      </c>
      <c r="N22" s="16">
        <f t="shared" si="3"/>
        <v>859</v>
      </c>
      <c r="O22" s="16">
        <f t="shared" si="3"/>
        <v>1515</v>
      </c>
      <c r="P22" s="16">
        <f t="shared" si="3"/>
        <v>769</v>
      </c>
      <c r="Q22" s="16">
        <f t="shared" si="3"/>
        <v>829</v>
      </c>
      <c r="R22" s="16">
        <f t="shared" si="3"/>
        <v>919</v>
      </c>
      <c r="S22" s="16">
        <f t="shared" si="3"/>
        <v>1705</v>
      </c>
      <c r="T22" s="16">
        <f t="shared" si="3"/>
        <v>1060</v>
      </c>
    </row>
    <row r="23" spans="1:20" ht="15.75" customHeight="1">
      <c r="A23" s="17"/>
      <c r="B23" s="17"/>
      <c r="C23" s="17"/>
      <c r="D23" s="20"/>
      <c r="E23" s="20"/>
      <c r="F23" s="20" t="s">
        <v>3</v>
      </c>
      <c r="G23" s="29" t="s">
        <v>74</v>
      </c>
      <c r="H23" s="56">
        <f>I23+J23+K23+L23+M23+N23+O23+P23+Q23+R23+S23+T23</f>
        <v>6444</v>
      </c>
      <c r="I23" s="57">
        <v>537</v>
      </c>
      <c r="J23" s="57">
        <v>537</v>
      </c>
      <c r="K23" s="57">
        <v>537</v>
      </c>
      <c r="L23" s="57">
        <v>537</v>
      </c>
      <c r="M23" s="57">
        <v>537</v>
      </c>
      <c r="N23" s="57">
        <v>537</v>
      </c>
      <c r="O23" s="57">
        <v>537</v>
      </c>
      <c r="P23" s="57">
        <v>537</v>
      </c>
      <c r="Q23" s="57">
        <v>537</v>
      </c>
      <c r="R23" s="57">
        <v>537</v>
      </c>
      <c r="S23" s="57">
        <v>537</v>
      </c>
      <c r="T23" s="57">
        <v>537</v>
      </c>
    </row>
    <row r="24" spans="1:20" ht="18.75" customHeight="1">
      <c r="A24" s="17"/>
      <c r="B24" s="17"/>
      <c r="C24" s="17"/>
      <c r="D24" s="20"/>
      <c r="E24" s="20"/>
      <c r="F24" s="20" t="s">
        <v>6</v>
      </c>
      <c r="G24" s="29" t="s">
        <v>75</v>
      </c>
      <c r="H24" s="56">
        <f t="shared" ref="H24:H49" si="4">I24+J24+K24+L24+M24+N24+O24+P24+Q24+R24+S24+T24</f>
        <v>1074</v>
      </c>
      <c r="I24" s="57"/>
      <c r="J24" s="30">
        <f>184*2</f>
        <v>368</v>
      </c>
      <c r="K24" s="30">
        <f>127*2</f>
        <v>254</v>
      </c>
      <c r="L24" s="30"/>
      <c r="M24" s="30"/>
      <c r="N24" s="30"/>
      <c r="O24" s="30"/>
      <c r="P24" s="30"/>
      <c r="Q24" s="30"/>
      <c r="R24" s="30"/>
      <c r="S24" s="30">
        <f>109*2</f>
        <v>218</v>
      </c>
      <c r="T24" s="30">
        <f>117*2</f>
        <v>234</v>
      </c>
    </row>
    <row r="25" spans="1:20" ht="16.5" customHeight="1">
      <c r="A25" s="17"/>
      <c r="B25" s="17"/>
      <c r="C25" s="17"/>
      <c r="D25" s="20"/>
      <c r="E25" s="20"/>
      <c r="F25" s="20" t="s">
        <v>1</v>
      </c>
      <c r="G25" s="29" t="s">
        <v>76</v>
      </c>
      <c r="H25" s="56">
        <f t="shared" si="4"/>
        <v>348</v>
      </c>
      <c r="I25" s="57">
        <v>29</v>
      </c>
      <c r="J25" s="57">
        <v>29</v>
      </c>
      <c r="K25" s="57">
        <v>29</v>
      </c>
      <c r="L25" s="57">
        <v>29</v>
      </c>
      <c r="M25" s="57">
        <v>29</v>
      </c>
      <c r="N25" s="57">
        <v>29</v>
      </c>
      <c r="O25" s="57">
        <v>29</v>
      </c>
      <c r="P25" s="57">
        <v>29</v>
      </c>
      <c r="Q25" s="57">
        <v>29</v>
      </c>
      <c r="R25" s="57">
        <v>29</v>
      </c>
      <c r="S25" s="57">
        <v>29</v>
      </c>
      <c r="T25" s="57">
        <v>29</v>
      </c>
    </row>
    <row r="26" spans="1:20" ht="35.25" customHeight="1">
      <c r="A26" s="17"/>
      <c r="B26" s="17"/>
      <c r="C26" s="17"/>
      <c r="D26" s="20"/>
      <c r="E26" s="20"/>
      <c r="F26" s="20" t="s">
        <v>2</v>
      </c>
      <c r="G26" s="29" t="s">
        <v>104</v>
      </c>
      <c r="H26" s="56">
        <f t="shared" si="4"/>
        <v>204</v>
      </c>
      <c r="I26" s="57">
        <v>17</v>
      </c>
      <c r="J26" s="57">
        <v>17</v>
      </c>
      <c r="K26" s="57">
        <v>17</v>
      </c>
      <c r="L26" s="57">
        <v>17</v>
      </c>
      <c r="M26" s="57">
        <v>17</v>
      </c>
      <c r="N26" s="57">
        <v>17</v>
      </c>
      <c r="O26" s="57">
        <v>17</v>
      </c>
      <c r="P26" s="57">
        <v>17</v>
      </c>
      <c r="Q26" s="57">
        <v>17</v>
      </c>
      <c r="R26" s="57">
        <v>17</v>
      </c>
      <c r="S26" s="57">
        <v>17</v>
      </c>
      <c r="T26" s="57">
        <v>17</v>
      </c>
    </row>
    <row r="27" spans="1:20" ht="25.5" customHeight="1">
      <c r="A27" s="17"/>
      <c r="B27" s="17"/>
      <c r="C27" s="17"/>
      <c r="D27" s="20"/>
      <c r="E27" s="20"/>
      <c r="F27" s="20" t="s">
        <v>14</v>
      </c>
      <c r="G27" s="29" t="s">
        <v>126</v>
      </c>
      <c r="H27" s="56">
        <f t="shared" si="4"/>
        <v>16</v>
      </c>
      <c r="I27" s="57"/>
      <c r="J27" s="30"/>
      <c r="K27" s="30"/>
      <c r="L27" s="30"/>
      <c r="M27" s="30"/>
      <c r="N27" s="30"/>
      <c r="O27" s="30">
        <v>16</v>
      </c>
      <c r="P27" s="30"/>
      <c r="Q27" s="30"/>
      <c r="R27" s="30"/>
      <c r="S27" s="30"/>
      <c r="T27" s="30"/>
    </row>
    <row r="28" spans="1:20" ht="33.75" customHeight="1">
      <c r="A28" s="17"/>
      <c r="B28" s="17"/>
      <c r="C28" s="17"/>
      <c r="D28" s="20"/>
      <c r="E28" s="20"/>
      <c r="F28" s="20" t="s">
        <v>15</v>
      </c>
      <c r="G28" s="29" t="s">
        <v>79</v>
      </c>
      <c r="H28" s="56">
        <f t="shared" si="4"/>
        <v>132</v>
      </c>
      <c r="I28" s="57">
        <v>11</v>
      </c>
      <c r="J28" s="57">
        <v>11</v>
      </c>
      <c r="K28" s="57">
        <v>11</v>
      </c>
      <c r="L28" s="57">
        <v>11</v>
      </c>
      <c r="M28" s="57">
        <v>11</v>
      </c>
      <c r="N28" s="57">
        <v>11</v>
      </c>
      <c r="O28" s="57">
        <v>11</v>
      </c>
      <c r="P28" s="57">
        <v>11</v>
      </c>
      <c r="Q28" s="57">
        <v>11</v>
      </c>
      <c r="R28" s="57">
        <v>11</v>
      </c>
      <c r="S28" s="57">
        <v>11</v>
      </c>
      <c r="T28" s="57">
        <v>11</v>
      </c>
    </row>
    <row r="29" spans="1:20" ht="22.5" customHeight="1">
      <c r="A29" s="17"/>
      <c r="B29" s="17"/>
      <c r="C29" s="17"/>
      <c r="D29" s="20"/>
      <c r="E29" s="20"/>
      <c r="F29" s="20" t="s">
        <v>9</v>
      </c>
      <c r="G29" s="29" t="s">
        <v>105</v>
      </c>
      <c r="H29" s="56">
        <f t="shared" si="4"/>
        <v>1284</v>
      </c>
      <c r="I29" s="57">
        <v>107</v>
      </c>
      <c r="J29" s="57">
        <v>107</v>
      </c>
      <c r="K29" s="57">
        <v>107</v>
      </c>
      <c r="L29" s="57">
        <v>107</v>
      </c>
      <c r="M29" s="57">
        <v>107</v>
      </c>
      <c r="N29" s="57">
        <v>107</v>
      </c>
      <c r="O29" s="57">
        <v>107</v>
      </c>
      <c r="P29" s="57">
        <v>107</v>
      </c>
      <c r="Q29" s="57">
        <v>107</v>
      </c>
      <c r="R29" s="57">
        <v>107</v>
      </c>
      <c r="S29" s="57">
        <v>107</v>
      </c>
      <c r="T29" s="57">
        <v>107</v>
      </c>
    </row>
    <row r="30" spans="1:20" ht="24.75" customHeight="1">
      <c r="A30" s="17"/>
      <c r="B30" s="17"/>
      <c r="C30" s="17"/>
      <c r="D30" s="20"/>
      <c r="E30" s="20"/>
      <c r="F30" s="20" t="s">
        <v>10</v>
      </c>
      <c r="G30" s="29" t="s">
        <v>106</v>
      </c>
      <c r="H30" s="56">
        <f t="shared" si="4"/>
        <v>144</v>
      </c>
      <c r="I30" s="57">
        <v>12</v>
      </c>
      <c r="J30" s="57">
        <v>12</v>
      </c>
      <c r="K30" s="57">
        <v>12</v>
      </c>
      <c r="L30" s="57">
        <v>12</v>
      </c>
      <c r="M30" s="57">
        <v>12</v>
      </c>
      <c r="N30" s="57">
        <v>12</v>
      </c>
      <c r="O30" s="57">
        <v>12</v>
      </c>
      <c r="P30" s="57">
        <v>12</v>
      </c>
      <c r="Q30" s="57">
        <v>12</v>
      </c>
      <c r="R30" s="57">
        <v>12</v>
      </c>
      <c r="S30" s="57">
        <v>12</v>
      </c>
      <c r="T30" s="57">
        <v>12</v>
      </c>
    </row>
    <row r="31" spans="1:20" ht="24.75" customHeight="1">
      <c r="A31" s="17"/>
      <c r="B31" s="17"/>
      <c r="C31" s="17"/>
      <c r="D31" s="20"/>
      <c r="E31" s="20"/>
      <c r="F31" s="20" t="s">
        <v>16</v>
      </c>
      <c r="G31" s="29" t="s">
        <v>82</v>
      </c>
      <c r="H31" s="56">
        <f t="shared" si="4"/>
        <v>520</v>
      </c>
      <c r="I31" s="57"/>
      <c r="J31" s="30">
        <v>130</v>
      </c>
      <c r="K31" s="30"/>
      <c r="L31" s="30">
        <v>130</v>
      </c>
      <c r="M31" s="30"/>
      <c r="N31" s="30"/>
      <c r="O31" s="30">
        <v>130</v>
      </c>
      <c r="P31" s="30"/>
      <c r="Q31" s="30"/>
      <c r="R31" s="30">
        <v>130</v>
      </c>
      <c r="S31" s="30"/>
      <c r="T31" s="30"/>
    </row>
    <row r="32" spans="1:20" ht="13.5" customHeight="1">
      <c r="A32" s="17"/>
      <c r="B32" s="17"/>
      <c r="C32" s="17"/>
      <c r="D32" s="20"/>
      <c r="E32" s="20"/>
      <c r="F32" s="20"/>
      <c r="G32" s="50" t="s">
        <v>83</v>
      </c>
      <c r="H32" s="56">
        <f t="shared" si="4"/>
        <v>520</v>
      </c>
      <c r="I32" s="58"/>
      <c r="J32" s="55">
        <v>130</v>
      </c>
      <c r="K32" s="55"/>
      <c r="L32" s="55">
        <v>130</v>
      </c>
      <c r="M32" s="55"/>
      <c r="N32" s="55"/>
      <c r="O32" s="55">
        <v>130</v>
      </c>
      <c r="P32" s="55"/>
      <c r="Q32" s="55"/>
      <c r="R32" s="55">
        <v>130</v>
      </c>
      <c r="S32" s="30"/>
      <c r="T32" s="30"/>
    </row>
    <row r="33" spans="1:20" ht="16.5" customHeight="1">
      <c r="A33" s="17"/>
      <c r="B33" s="17"/>
      <c r="C33" s="17"/>
      <c r="D33" s="20"/>
      <c r="E33" s="20"/>
      <c r="F33" s="20" t="s">
        <v>17</v>
      </c>
      <c r="G33" s="29" t="s">
        <v>127</v>
      </c>
      <c r="H33" s="56">
        <f>H34+H35</f>
        <v>160</v>
      </c>
      <c r="I33" s="57">
        <f>I34+I35</f>
        <v>0</v>
      </c>
      <c r="J33" s="57">
        <f t="shared" ref="J33:T33" si="5">J34+J35</f>
        <v>0</v>
      </c>
      <c r="K33" s="57">
        <f t="shared" si="5"/>
        <v>80</v>
      </c>
      <c r="L33" s="57">
        <f t="shared" si="5"/>
        <v>0</v>
      </c>
      <c r="M33" s="57">
        <f t="shared" si="5"/>
        <v>0</v>
      </c>
      <c r="N33" s="57">
        <f t="shared" si="5"/>
        <v>30</v>
      </c>
      <c r="O33" s="57">
        <f t="shared" si="5"/>
        <v>0</v>
      </c>
      <c r="P33" s="57">
        <f t="shared" si="5"/>
        <v>0</v>
      </c>
      <c r="Q33" s="57">
        <f t="shared" si="5"/>
        <v>0</v>
      </c>
      <c r="R33" s="57">
        <f t="shared" si="5"/>
        <v>20</v>
      </c>
      <c r="S33" s="57">
        <f t="shared" si="5"/>
        <v>30</v>
      </c>
      <c r="T33" s="57">
        <f t="shared" si="5"/>
        <v>0</v>
      </c>
    </row>
    <row r="34" spans="1:20" ht="13.5" customHeight="1">
      <c r="A34" s="17"/>
      <c r="B34" s="17"/>
      <c r="C34" s="17"/>
      <c r="D34" s="20"/>
      <c r="E34" s="20"/>
      <c r="F34" s="20"/>
      <c r="G34" s="50" t="s">
        <v>85</v>
      </c>
      <c r="H34" s="56">
        <f t="shared" si="4"/>
        <v>60</v>
      </c>
      <c r="I34" s="58"/>
      <c r="J34" s="30"/>
      <c r="K34" s="30"/>
      <c r="L34" s="30"/>
      <c r="M34" s="30"/>
      <c r="N34" s="57">
        <v>30</v>
      </c>
      <c r="O34" s="57"/>
      <c r="P34" s="57"/>
      <c r="Q34" s="57"/>
      <c r="R34" s="57"/>
      <c r="S34" s="57">
        <v>30</v>
      </c>
      <c r="T34" s="30"/>
    </row>
    <row r="35" spans="1:20" ht="13.5" customHeight="1">
      <c r="A35" s="17"/>
      <c r="B35" s="17"/>
      <c r="C35" s="17"/>
      <c r="D35" s="20"/>
      <c r="E35" s="20"/>
      <c r="F35" s="20"/>
      <c r="G35" s="50" t="s">
        <v>86</v>
      </c>
      <c r="H35" s="56">
        <f t="shared" si="4"/>
        <v>100</v>
      </c>
      <c r="I35" s="58"/>
      <c r="J35" s="55"/>
      <c r="K35" s="30">
        <v>80</v>
      </c>
      <c r="L35" s="30"/>
      <c r="M35" s="30"/>
      <c r="N35" s="30"/>
      <c r="O35" s="30"/>
      <c r="P35" s="30"/>
      <c r="Q35" s="30"/>
      <c r="R35" s="30">
        <v>20</v>
      </c>
      <c r="S35" s="30"/>
      <c r="T35" s="30"/>
    </row>
    <row r="36" spans="1:20" ht="15.75" customHeight="1">
      <c r="A36" s="17"/>
      <c r="B36" s="17"/>
      <c r="C36" s="17"/>
      <c r="D36" s="20"/>
      <c r="E36" s="20"/>
      <c r="F36" s="20" t="s">
        <v>18</v>
      </c>
      <c r="G36" s="29" t="s">
        <v>107</v>
      </c>
      <c r="H36" s="56">
        <f t="shared" si="4"/>
        <v>420</v>
      </c>
      <c r="I36" s="57"/>
      <c r="J36" s="30">
        <v>70</v>
      </c>
      <c r="K36" s="30">
        <v>35</v>
      </c>
      <c r="L36" s="30">
        <v>35</v>
      </c>
      <c r="M36" s="30">
        <v>35</v>
      </c>
      <c r="N36" s="30">
        <v>35</v>
      </c>
      <c r="O36" s="30">
        <v>35</v>
      </c>
      <c r="P36" s="30">
        <v>35</v>
      </c>
      <c r="Q36" s="30">
        <v>35</v>
      </c>
      <c r="R36" s="30">
        <v>35</v>
      </c>
      <c r="S36" s="30">
        <v>35</v>
      </c>
      <c r="T36" s="30">
        <v>35</v>
      </c>
    </row>
    <row r="37" spans="1:20" ht="15" customHeight="1">
      <c r="A37" s="17"/>
      <c r="B37" s="17"/>
      <c r="C37" s="17"/>
      <c r="D37" s="20"/>
      <c r="E37" s="20"/>
      <c r="F37" s="20" t="s">
        <v>19</v>
      </c>
      <c r="G37" s="29" t="s">
        <v>128</v>
      </c>
      <c r="H37" s="56">
        <f>H38+H39+H40+H41+H42+H43+H44</f>
        <v>2685</v>
      </c>
      <c r="I37" s="56">
        <f t="shared" ref="I37:T37" si="6">I38+I39+I40+I41+I42+I43+I44</f>
        <v>0</v>
      </c>
      <c r="J37" s="56">
        <f t="shared" si="6"/>
        <v>962</v>
      </c>
      <c r="K37" s="56">
        <f t="shared" si="6"/>
        <v>78</v>
      </c>
      <c r="L37" s="56">
        <f t="shared" si="6"/>
        <v>21</v>
      </c>
      <c r="M37" s="56">
        <f t="shared" si="6"/>
        <v>21</v>
      </c>
      <c r="N37" s="56">
        <f t="shared" si="6"/>
        <v>78</v>
      </c>
      <c r="O37" s="56">
        <f t="shared" si="6"/>
        <v>621</v>
      </c>
      <c r="P37" s="56">
        <f t="shared" si="6"/>
        <v>21</v>
      </c>
      <c r="Q37" s="56">
        <f t="shared" si="6"/>
        <v>78</v>
      </c>
      <c r="R37" s="56">
        <f t="shared" si="6"/>
        <v>21</v>
      </c>
      <c r="S37" s="56">
        <f t="shared" si="6"/>
        <v>709</v>
      </c>
      <c r="T37" s="56">
        <f t="shared" si="6"/>
        <v>75</v>
      </c>
    </row>
    <row r="38" spans="1:20" ht="14.25" customHeight="1">
      <c r="A38" s="17"/>
      <c r="B38" s="17"/>
      <c r="C38" s="17"/>
      <c r="D38" s="20"/>
      <c r="E38" s="20"/>
      <c r="F38" s="20"/>
      <c r="G38" s="75" t="s">
        <v>129</v>
      </c>
      <c r="H38" s="56">
        <f t="shared" si="4"/>
        <v>119</v>
      </c>
      <c r="I38" s="58"/>
      <c r="J38" s="58"/>
      <c r="K38" s="58">
        <v>30</v>
      </c>
      <c r="L38" s="58"/>
      <c r="M38" s="58"/>
      <c r="N38" s="58">
        <v>30</v>
      </c>
      <c r="O38" s="58"/>
      <c r="P38" s="58"/>
      <c r="Q38" s="58">
        <v>30</v>
      </c>
      <c r="R38" s="58"/>
      <c r="S38" s="58"/>
      <c r="T38" s="58">
        <v>29</v>
      </c>
    </row>
    <row r="39" spans="1:20" ht="13.5" customHeight="1">
      <c r="A39" s="17"/>
      <c r="B39" s="17"/>
      <c r="C39" s="17"/>
      <c r="D39" s="20"/>
      <c r="E39" s="20"/>
      <c r="F39" s="20"/>
      <c r="G39" s="75" t="s">
        <v>130</v>
      </c>
      <c r="H39" s="56">
        <f t="shared" si="4"/>
        <v>106</v>
      </c>
      <c r="I39" s="58"/>
      <c r="J39" s="58"/>
      <c r="K39" s="58">
        <v>27</v>
      </c>
      <c r="L39" s="58"/>
      <c r="M39" s="58"/>
      <c r="N39" s="58">
        <v>27</v>
      </c>
      <c r="O39" s="58"/>
      <c r="P39" s="58"/>
      <c r="Q39" s="58">
        <v>27</v>
      </c>
      <c r="R39" s="58"/>
      <c r="S39" s="58"/>
      <c r="T39" s="58">
        <v>25</v>
      </c>
    </row>
    <row r="40" spans="1:20" ht="15.75" customHeight="1">
      <c r="A40" s="17"/>
      <c r="B40" s="17"/>
      <c r="C40" s="17"/>
      <c r="D40" s="20"/>
      <c r="E40" s="20"/>
      <c r="F40" s="20"/>
      <c r="G40" s="75" t="s">
        <v>91</v>
      </c>
      <c r="H40" s="56">
        <f t="shared" si="4"/>
        <v>228</v>
      </c>
      <c r="I40" s="58"/>
      <c r="J40" s="58">
        <v>38</v>
      </c>
      <c r="K40" s="58">
        <v>19</v>
      </c>
      <c r="L40" s="58">
        <v>19</v>
      </c>
      <c r="M40" s="58">
        <v>19</v>
      </c>
      <c r="N40" s="58">
        <v>19</v>
      </c>
      <c r="O40" s="58">
        <v>19</v>
      </c>
      <c r="P40" s="58">
        <v>19</v>
      </c>
      <c r="Q40" s="58">
        <v>19</v>
      </c>
      <c r="R40" s="58">
        <v>19</v>
      </c>
      <c r="S40" s="58">
        <v>19</v>
      </c>
      <c r="T40" s="58">
        <v>19</v>
      </c>
    </row>
    <row r="41" spans="1:20" ht="15" customHeight="1">
      <c r="A41" s="17"/>
      <c r="B41" s="17"/>
      <c r="C41" s="17"/>
      <c r="D41" s="20"/>
      <c r="E41" s="20"/>
      <c r="F41" s="20"/>
      <c r="G41" s="50" t="s">
        <v>92</v>
      </c>
      <c r="H41" s="56">
        <f t="shared" si="4"/>
        <v>24</v>
      </c>
      <c r="I41" s="58"/>
      <c r="J41" s="58">
        <v>4</v>
      </c>
      <c r="K41" s="58">
        <v>2</v>
      </c>
      <c r="L41" s="58">
        <v>2</v>
      </c>
      <c r="M41" s="58">
        <v>2</v>
      </c>
      <c r="N41" s="58">
        <v>2</v>
      </c>
      <c r="O41" s="58">
        <v>2</v>
      </c>
      <c r="P41" s="58">
        <v>2</v>
      </c>
      <c r="Q41" s="58">
        <v>2</v>
      </c>
      <c r="R41" s="58">
        <v>2</v>
      </c>
      <c r="S41" s="58">
        <v>2</v>
      </c>
      <c r="T41" s="58">
        <v>2</v>
      </c>
    </row>
    <row r="42" spans="1:20" ht="13.5" customHeight="1">
      <c r="A42" s="17"/>
      <c r="B42" s="17"/>
      <c r="C42" s="17"/>
      <c r="D42" s="20"/>
      <c r="E42" s="20"/>
      <c r="F42" s="20"/>
      <c r="G42" s="50" t="s">
        <v>133</v>
      </c>
      <c r="H42" s="56">
        <f t="shared" si="4"/>
        <v>120</v>
      </c>
      <c r="I42" s="58"/>
      <c r="J42" s="30">
        <v>120</v>
      </c>
      <c r="K42" s="30"/>
      <c r="L42" s="30"/>
      <c r="M42" s="30"/>
      <c r="N42" s="30"/>
      <c r="O42" s="30"/>
      <c r="P42" s="30"/>
      <c r="Q42" s="30"/>
      <c r="R42" s="30"/>
      <c r="S42" s="30"/>
      <c r="T42" s="30"/>
    </row>
    <row r="43" spans="1:20" ht="13.5" customHeight="1">
      <c r="A43" s="17"/>
      <c r="B43" s="17"/>
      <c r="C43" s="17"/>
      <c r="D43" s="20"/>
      <c r="E43" s="20"/>
      <c r="F43" s="20"/>
      <c r="G43" s="50" t="s">
        <v>142</v>
      </c>
      <c r="H43" s="56">
        <f t="shared" si="4"/>
        <v>1400</v>
      </c>
      <c r="I43" s="58"/>
      <c r="J43" s="30">
        <v>800</v>
      </c>
      <c r="K43" s="30"/>
      <c r="L43" s="30"/>
      <c r="M43" s="30"/>
      <c r="N43" s="30"/>
      <c r="O43" s="30">
        <v>600</v>
      </c>
      <c r="P43" s="30"/>
      <c r="Q43" s="30"/>
      <c r="R43" s="30"/>
      <c r="S43" s="30"/>
      <c r="T43" s="30"/>
    </row>
    <row r="44" spans="1:20" ht="12" customHeight="1">
      <c r="A44" s="17"/>
      <c r="B44" s="17"/>
      <c r="C44" s="17"/>
      <c r="D44" s="20"/>
      <c r="E44" s="20"/>
      <c r="F44" s="20"/>
      <c r="G44" s="50" t="s">
        <v>143</v>
      </c>
      <c r="H44" s="56">
        <f t="shared" si="4"/>
        <v>688</v>
      </c>
      <c r="I44" s="58"/>
      <c r="J44" s="30"/>
      <c r="K44" s="30"/>
      <c r="L44" s="30"/>
      <c r="M44" s="30"/>
      <c r="N44" s="30"/>
      <c r="O44" s="30"/>
      <c r="P44" s="30"/>
      <c r="Q44" s="30"/>
      <c r="R44" s="30"/>
      <c r="S44" s="30">
        <v>688</v>
      </c>
      <c r="T44" s="30"/>
    </row>
    <row r="45" spans="1:20" ht="24" hidden="1" customHeight="1">
      <c r="A45" s="17"/>
      <c r="B45" s="17"/>
      <c r="C45" s="17"/>
      <c r="D45" s="20"/>
      <c r="E45" s="20"/>
      <c r="F45" s="20" t="s">
        <v>20</v>
      </c>
      <c r="G45" s="29" t="s">
        <v>12</v>
      </c>
      <c r="H45" s="56">
        <f t="shared" si="4"/>
        <v>0</v>
      </c>
      <c r="I45" s="57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</row>
    <row r="46" spans="1:20" ht="15.75" customHeight="1">
      <c r="A46" s="17"/>
      <c r="B46" s="17"/>
      <c r="C46" s="17"/>
      <c r="D46" s="20"/>
      <c r="E46" s="20"/>
      <c r="F46" s="20" t="s">
        <v>21</v>
      </c>
      <c r="G46" s="29" t="s">
        <v>144</v>
      </c>
      <c r="H46" s="56">
        <f t="shared" si="4"/>
        <v>15</v>
      </c>
      <c r="I46" s="57"/>
      <c r="J46" s="30">
        <v>3</v>
      </c>
      <c r="K46" s="30">
        <v>3</v>
      </c>
      <c r="L46" s="30"/>
      <c r="M46" s="30"/>
      <c r="N46" s="30">
        <v>3</v>
      </c>
      <c r="O46" s="30"/>
      <c r="P46" s="30"/>
      <c r="Q46" s="30">
        <v>3</v>
      </c>
      <c r="R46" s="30"/>
      <c r="S46" s="30"/>
      <c r="T46" s="30">
        <v>3</v>
      </c>
    </row>
    <row r="47" spans="1:20" ht="42">
      <c r="A47" s="17"/>
      <c r="B47" s="17"/>
      <c r="C47" s="17"/>
      <c r="D47" s="20" t="s">
        <v>22</v>
      </c>
      <c r="E47" s="20"/>
      <c r="F47" s="17"/>
      <c r="G47" s="39" t="s">
        <v>98</v>
      </c>
      <c r="H47" s="56">
        <f t="shared" si="4"/>
        <v>16938</v>
      </c>
      <c r="I47" s="56">
        <f t="shared" ref="I47:T47" si="7">I48</f>
        <v>0</v>
      </c>
      <c r="J47" s="56">
        <f t="shared" si="7"/>
        <v>1355</v>
      </c>
      <c r="K47" s="56">
        <f t="shared" si="7"/>
        <v>1355</v>
      </c>
      <c r="L47" s="56">
        <f t="shared" si="7"/>
        <v>1355</v>
      </c>
      <c r="M47" s="56">
        <f t="shared" si="7"/>
        <v>1355</v>
      </c>
      <c r="N47" s="56">
        <f t="shared" si="7"/>
        <v>1355</v>
      </c>
      <c r="O47" s="56">
        <f t="shared" si="7"/>
        <v>1355</v>
      </c>
      <c r="P47" s="56">
        <f t="shared" si="7"/>
        <v>1355</v>
      </c>
      <c r="Q47" s="56">
        <f t="shared" si="7"/>
        <v>1355</v>
      </c>
      <c r="R47" s="56">
        <f t="shared" si="7"/>
        <v>1355</v>
      </c>
      <c r="S47" s="56">
        <f t="shared" si="7"/>
        <v>1355</v>
      </c>
      <c r="T47" s="56">
        <f t="shared" si="7"/>
        <v>3388</v>
      </c>
    </row>
    <row r="48" spans="1:20" ht="22.5">
      <c r="A48" s="17"/>
      <c r="B48" s="17"/>
      <c r="C48" s="17"/>
      <c r="D48" s="20"/>
      <c r="E48" s="20" t="s">
        <v>4</v>
      </c>
      <c r="F48" s="20"/>
      <c r="G48" s="17" t="s">
        <v>145</v>
      </c>
      <c r="H48" s="74">
        <f t="shared" si="4"/>
        <v>16938</v>
      </c>
      <c r="I48" s="61"/>
      <c r="J48" s="18">
        <v>1355</v>
      </c>
      <c r="K48" s="18">
        <v>1355</v>
      </c>
      <c r="L48" s="18">
        <v>1355</v>
      </c>
      <c r="M48" s="18">
        <v>1355</v>
      </c>
      <c r="N48" s="18">
        <v>1355</v>
      </c>
      <c r="O48" s="18">
        <v>1355</v>
      </c>
      <c r="P48" s="18">
        <v>1355</v>
      </c>
      <c r="Q48" s="18">
        <v>1355</v>
      </c>
      <c r="R48" s="18">
        <v>1355</v>
      </c>
      <c r="S48" s="18">
        <v>1355</v>
      </c>
      <c r="T48" s="18">
        <v>3388</v>
      </c>
    </row>
    <row r="49" spans="1:20" ht="18" customHeight="1">
      <c r="A49" s="17"/>
      <c r="B49" s="17"/>
      <c r="C49" s="17"/>
      <c r="D49" s="20"/>
      <c r="E49" s="20"/>
      <c r="F49" s="20" t="s">
        <v>19</v>
      </c>
      <c r="G49" s="17" t="s">
        <v>88</v>
      </c>
      <c r="H49" s="56">
        <f t="shared" si="4"/>
        <v>16938</v>
      </c>
      <c r="I49" s="61"/>
      <c r="J49" s="18">
        <v>1355</v>
      </c>
      <c r="K49" s="18">
        <v>1355</v>
      </c>
      <c r="L49" s="18">
        <v>1355</v>
      </c>
      <c r="M49" s="18">
        <v>1355</v>
      </c>
      <c r="N49" s="18">
        <v>1355</v>
      </c>
      <c r="O49" s="18">
        <v>1355</v>
      </c>
      <c r="P49" s="18">
        <v>1355</v>
      </c>
      <c r="Q49" s="18">
        <v>1355</v>
      </c>
      <c r="R49" s="18">
        <v>1355</v>
      </c>
      <c r="S49" s="18">
        <v>1355</v>
      </c>
      <c r="T49" s="18">
        <v>3388</v>
      </c>
    </row>
    <row r="50" spans="1:20">
      <c r="A50" s="3"/>
    </row>
    <row r="51" spans="1:20" ht="19.5" customHeight="1">
      <c r="A51" s="3"/>
      <c r="D51" t="s">
        <v>110</v>
      </c>
      <c r="J51" t="s">
        <v>13</v>
      </c>
    </row>
    <row r="52" spans="1:20">
      <c r="A52" s="3"/>
    </row>
  </sheetData>
  <mergeCells count="30">
    <mergeCell ref="A18:T18"/>
    <mergeCell ref="M14:M17"/>
    <mergeCell ref="N14:N17"/>
    <mergeCell ref="O14:O17"/>
    <mergeCell ref="P14:P17"/>
    <mergeCell ref="Q14:Q17"/>
    <mergeCell ref="R14:R17"/>
    <mergeCell ref="N1:T1"/>
    <mergeCell ref="N2:T2"/>
    <mergeCell ref="A7:T7"/>
    <mergeCell ref="A10:B10"/>
    <mergeCell ref="G12:G17"/>
    <mergeCell ref="H12:H17"/>
    <mergeCell ref="I12:T13"/>
    <mergeCell ref="I14:I17"/>
    <mergeCell ref="J14:J17"/>
    <mergeCell ref="K14:K17"/>
    <mergeCell ref="L14:L17"/>
    <mergeCell ref="E10:F10"/>
    <mergeCell ref="E11:K11"/>
    <mergeCell ref="A11:D11"/>
    <mergeCell ref="S14:S17"/>
    <mergeCell ref="T14:T17"/>
    <mergeCell ref="A9:B9"/>
    <mergeCell ref="O4:S4"/>
    <mergeCell ref="O5:P5"/>
    <mergeCell ref="O6:P6"/>
    <mergeCell ref="E8:F8"/>
    <mergeCell ref="E9:F9"/>
    <mergeCell ref="A8:C8"/>
  </mergeCells>
  <pageMargins left="0.2" right="0.2" top="0.23" bottom="0.22" header="0.2" footer="0.2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T47"/>
  <sheetViews>
    <sheetView topLeftCell="A31" workbookViewId="0">
      <selection activeCell="G44" sqref="G44"/>
    </sheetView>
  </sheetViews>
  <sheetFormatPr defaultRowHeight="15"/>
  <cols>
    <col min="1" max="1" width="4.28515625" customWidth="1"/>
    <col min="2" max="2" width="4.5703125" customWidth="1"/>
    <col min="3" max="5" width="4.140625" customWidth="1"/>
    <col min="6" max="6" width="4.5703125" customWidth="1"/>
    <col min="7" max="7" width="26.85546875" customWidth="1"/>
    <col min="8" max="9" width="7.5703125" customWidth="1"/>
    <col min="10" max="11" width="7" customWidth="1"/>
    <col min="12" max="12" width="6.7109375" customWidth="1"/>
    <col min="13" max="16" width="7.140625" customWidth="1"/>
    <col min="17" max="17" width="7.5703125" customWidth="1"/>
    <col min="18" max="19" width="6.5703125" customWidth="1"/>
    <col min="20" max="20" width="5.5703125" customWidth="1"/>
  </cols>
  <sheetData>
    <row r="1" spans="1:20">
      <c r="A1" s="23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97" t="s">
        <v>146</v>
      </c>
      <c r="O1" s="97"/>
      <c r="P1" s="97"/>
      <c r="Q1" s="97"/>
      <c r="R1" s="97"/>
      <c r="S1" s="97"/>
      <c r="T1" s="97"/>
    </row>
    <row r="2" spans="1:20">
      <c r="A2" s="23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97" t="s">
        <v>34</v>
      </c>
      <c r="O2" s="97"/>
      <c r="P2" s="97"/>
      <c r="Q2" s="97"/>
      <c r="R2" s="97"/>
      <c r="S2" s="97"/>
      <c r="T2" s="97"/>
    </row>
    <row r="3" spans="1:20">
      <c r="A3" s="25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4"/>
      <c r="P3" s="24" t="s">
        <v>113</v>
      </c>
      <c r="Q3" s="24"/>
      <c r="R3" s="24"/>
      <c r="S3" s="24"/>
      <c r="T3" s="24"/>
    </row>
    <row r="4" spans="1:20" ht="27.75" customHeight="1">
      <c r="A4" s="25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4"/>
      <c r="O4" s="100" t="s">
        <v>37</v>
      </c>
      <c r="P4" s="100"/>
      <c r="Q4" s="100"/>
      <c r="R4" s="100"/>
      <c r="S4" s="100"/>
      <c r="T4" s="24"/>
    </row>
    <row r="5" spans="1:20">
      <c r="A5" s="25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4"/>
      <c r="O5" s="101" t="s">
        <v>29</v>
      </c>
      <c r="P5" s="101"/>
      <c r="Q5" s="78"/>
      <c r="R5" s="78"/>
      <c r="S5" s="78"/>
      <c r="T5" s="24"/>
    </row>
    <row r="6" spans="1:20">
      <c r="A6" s="25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4"/>
      <c r="O6" s="101" t="s">
        <v>147</v>
      </c>
      <c r="P6" s="101"/>
      <c r="Q6" s="24"/>
      <c r="R6" s="24"/>
      <c r="S6" s="24"/>
      <c r="T6" s="24"/>
    </row>
    <row r="7" spans="1:20" ht="15.75">
      <c r="A7" s="98" t="s">
        <v>148</v>
      </c>
      <c r="B7" s="98"/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98"/>
      <c r="R7" s="98"/>
      <c r="S7" s="98"/>
      <c r="T7" s="98"/>
    </row>
    <row r="8" spans="1:20" ht="21" customHeight="1">
      <c r="A8" s="99" t="s">
        <v>40</v>
      </c>
      <c r="B8" s="99"/>
      <c r="C8" s="99"/>
      <c r="E8" s="99" t="s">
        <v>41</v>
      </c>
      <c r="F8" s="99"/>
      <c r="H8" s="79"/>
      <c r="I8" s="79"/>
      <c r="J8" s="79"/>
      <c r="K8" s="79"/>
      <c r="L8" s="79"/>
      <c r="M8" s="79"/>
      <c r="N8" s="79"/>
      <c r="O8" s="79"/>
      <c r="P8" s="79"/>
      <c r="Q8" s="79"/>
      <c r="R8" s="79"/>
      <c r="S8" s="79"/>
      <c r="T8" s="79"/>
    </row>
    <row r="9" spans="1:20" ht="16.5" customHeight="1">
      <c r="A9" s="96" t="s">
        <v>42</v>
      </c>
      <c r="B9" s="96"/>
      <c r="E9" s="96" t="s">
        <v>44</v>
      </c>
      <c r="F9" s="96"/>
      <c r="H9" s="79"/>
      <c r="I9" s="79"/>
      <c r="J9" s="79"/>
      <c r="K9" s="79"/>
      <c r="L9" s="79"/>
      <c r="M9" s="79"/>
      <c r="N9" s="79"/>
      <c r="O9" s="79"/>
      <c r="P9" s="79"/>
      <c r="Q9" s="79"/>
      <c r="R9" s="79"/>
      <c r="S9" s="79"/>
      <c r="T9" s="79"/>
    </row>
    <row r="10" spans="1:20" ht="15.75" customHeight="1">
      <c r="A10" s="96" t="s">
        <v>43</v>
      </c>
      <c r="B10" s="96"/>
      <c r="E10" s="96" t="s">
        <v>45</v>
      </c>
      <c r="F10" s="96"/>
      <c r="H10" s="79"/>
      <c r="I10" s="79"/>
      <c r="J10" s="79"/>
      <c r="K10" s="79"/>
      <c r="L10" s="79"/>
      <c r="M10" s="79"/>
      <c r="N10" s="79"/>
      <c r="O10" s="79"/>
      <c r="P10" s="79"/>
      <c r="Q10" s="79"/>
      <c r="R10" s="79"/>
      <c r="S10" s="79"/>
      <c r="T10" s="79"/>
    </row>
    <row r="11" spans="1:20" ht="35.25" customHeight="1" thickBot="1">
      <c r="A11" s="116" t="s">
        <v>119</v>
      </c>
      <c r="B11" s="116"/>
      <c r="C11" s="116"/>
      <c r="D11" s="116"/>
      <c r="E11" s="115" t="s">
        <v>120</v>
      </c>
      <c r="F11" s="115"/>
      <c r="G11" s="115"/>
      <c r="H11" s="115"/>
      <c r="I11" s="115"/>
      <c r="J11" s="115"/>
      <c r="K11" s="115"/>
      <c r="L11" s="79"/>
      <c r="M11" s="79"/>
      <c r="N11" s="79"/>
      <c r="O11" s="79"/>
      <c r="P11" s="79"/>
      <c r="Q11" s="79"/>
      <c r="R11" s="79"/>
      <c r="S11" s="79"/>
      <c r="T11" s="79"/>
    </row>
    <row r="12" spans="1:20" ht="15" customHeight="1">
      <c r="A12" s="5" t="s">
        <v>49</v>
      </c>
      <c r="B12" s="6"/>
      <c r="C12" s="6"/>
      <c r="D12" s="6"/>
      <c r="E12" s="6"/>
      <c r="F12" s="7"/>
      <c r="G12" s="103" t="s">
        <v>149</v>
      </c>
      <c r="H12" s="106" t="s">
        <v>55</v>
      </c>
      <c r="I12" s="109" t="s">
        <v>56</v>
      </c>
      <c r="J12" s="110"/>
      <c r="K12" s="110"/>
      <c r="L12" s="110"/>
      <c r="M12" s="110"/>
      <c r="N12" s="110"/>
      <c r="O12" s="110"/>
      <c r="P12" s="110"/>
      <c r="Q12" s="110"/>
      <c r="R12" s="110"/>
      <c r="S12" s="110"/>
      <c r="T12" s="111"/>
    </row>
    <row r="13" spans="1:20" ht="15.75" thickBot="1">
      <c r="A13" s="8"/>
      <c r="B13" s="9" t="s">
        <v>50</v>
      </c>
      <c r="C13" s="9"/>
      <c r="D13" s="9"/>
      <c r="E13" s="9"/>
      <c r="F13" s="10"/>
      <c r="G13" s="104"/>
      <c r="H13" s="107"/>
      <c r="I13" s="112"/>
      <c r="J13" s="113"/>
      <c r="K13" s="113"/>
      <c r="L13" s="113"/>
      <c r="M13" s="113"/>
      <c r="N13" s="113"/>
      <c r="O13" s="113"/>
      <c r="P13" s="113"/>
      <c r="Q13" s="113"/>
      <c r="R13" s="113"/>
      <c r="S13" s="113"/>
      <c r="T13" s="114"/>
    </row>
    <row r="14" spans="1:20">
      <c r="A14" s="8"/>
      <c r="B14" s="9" t="s">
        <v>51</v>
      </c>
      <c r="C14" s="9"/>
      <c r="D14" s="9"/>
      <c r="E14" s="9"/>
      <c r="F14" s="10"/>
      <c r="G14" s="104"/>
      <c r="H14" s="107"/>
      <c r="I14" s="103" t="s">
        <v>58</v>
      </c>
      <c r="J14" s="103" t="s">
        <v>59</v>
      </c>
      <c r="K14" s="103" t="s">
        <v>60</v>
      </c>
      <c r="L14" s="103" t="s">
        <v>61</v>
      </c>
      <c r="M14" s="103" t="s">
        <v>62</v>
      </c>
      <c r="N14" s="103" t="s">
        <v>63</v>
      </c>
      <c r="O14" s="103" t="s">
        <v>64</v>
      </c>
      <c r="P14" s="103" t="s">
        <v>65</v>
      </c>
      <c r="Q14" s="103" t="s">
        <v>66</v>
      </c>
      <c r="R14" s="103" t="s">
        <v>67</v>
      </c>
      <c r="S14" s="103" t="s">
        <v>68</v>
      </c>
      <c r="T14" s="103" t="s">
        <v>69</v>
      </c>
    </row>
    <row r="15" spans="1:20">
      <c r="A15" s="8"/>
      <c r="B15" s="9"/>
      <c r="C15" s="9"/>
      <c r="D15" s="9" t="s">
        <v>52</v>
      </c>
      <c r="E15" s="9"/>
      <c r="F15" s="10"/>
      <c r="G15" s="104"/>
      <c r="H15" s="107"/>
      <c r="I15" s="104"/>
      <c r="J15" s="104"/>
      <c r="K15" s="104"/>
      <c r="L15" s="104"/>
      <c r="M15" s="104"/>
      <c r="N15" s="104"/>
      <c r="O15" s="104"/>
      <c r="P15" s="104"/>
      <c r="Q15" s="104"/>
      <c r="R15" s="104"/>
      <c r="S15" s="104"/>
      <c r="T15" s="104"/>
    </row>
    <row r="16" spans="1:20">
      <c r="A16" s="8"/>
      <c r="B16" s="9"/>
      <c r="C16" s="9"/>
      <c r="D16" s="9"/>
      <c r="E16" s="9" t="s">
        <v>121</v>
      </c>
      <c r="F16" s="10"/>
      <c r="G16" s="104"/>
      <c r="H16" s="107"/>
      <c r="I16" s="104"/>
      <c r="J16" s="104"/>
      <c r="K16" s="104"/>
      <c r="L16" s="104"/>
      <c r="M16" s="104"/>
      <c r="N16" s="104"/>
      <c r="O16" s="104"/>
      <c r="P16" s="104"/>
      <c r="Q16" s="104"/>
      <c r="R16" s="104"/>
      <c r="S16" s="104"/>
      <c r="T16" s="104"/>
    </row>
    <row r="17" spans="1:20" ht="15.75" thickBot="1">
      <c r="A17" s="11"/>
      <c r="B17" s="12"/>
      <c r="C17" s="12"/>
      <c r="D17" s="12"/>
      <c r="E17" s="12"/>
      <c r="F17" s="13" t="s">
        <v>54</v>
      </c>
      <c r="G17" s="105"/>
      <c r="H17" s="108"/>
      <c r="I17" s="105"/>
      <c r="J17" s="105"/>
      <c r="K17" s="105"/>
      <c r="L17" s="105"/>
      <c r="M17" s="105"/>
      <c r="N17" s="105"/>
      <c r="O17" s="105"/>
      <c r="P17" s="105"/>
      <c r="Q17" s="105"/>
      <c r="R17" s="105"/>
      <c r="S17" s="105"/>
      <c r="T17" s="105"/>
    </row>
    <row r="18" spans="1:20" ht="15" customHeight="1">
      <c r="A18" s="95" t="s">
        <v>57</v>
      </c>
      <c r="B18" s="95"/>
      <c r="C18" s="95"/>
      <c r="D18" s="95"/>
      <c r="E18" s="95"/>
      <c r="F18" s="95"/>
      <c r="G18" s="95"/>
      <c r="H18" s="95"/>
      <c r="I18" s="95"/>
      <c r="J18" s="95"/>
      <c r="K18" s="95"/>
      <c r="L18" s="95"/>
      <c r="M18" s="95"/>
      <c r="N18" s="95"/>
      <c r="O18" s="95"/>
      <c r="P18" s="95"/>
      <c r="Q18" s="95"/>
      <c r="R18" s="95"/>
      <c r="S18" s="95"/>
      <c r="T18" s="95"/>
    </row>
    <row r="19" spans="1:20" ht="31.5" customHeight="1">
      <c r="A19" s="14">
        <v>456</v>
      </c>
      <c r="B19" s="14"/>
      <c r="C19" s="14"/>
      <c r="D19" s="14"/>
      <c r="E19" s="14"/>
      <c r="F19" s="14"/>
      <c r="G19" s="14" t="s">
        <v>70</v>
      </c>
      <c r="H19" s="16">
        <f>H20</f>
        <v>30384</v>
      </c>
      <c r="I19" s="16">
        <f t="shared" ref="I19:T19" si="0">I20</f>
        <v>21467</v>
      </c>
      <c r="J19" s="16">
        <f t="shared" si="0"/>
        <v>1081</v>
      </c>
      <c r="K19" s="16">
        <f t="shared" si="0"/>
        <v>967</v>
      </c>
      <c r="L19" s="16">
        <f t="shared" si="0"/>
        <v>713</v>
      </c>
      <c r="M19" s="16">
        <f t="shared" si="0"/>
        <v>713</v>
      </c>
      <c r="N19" s="16">
        <f t="shared" si="0"/>
        <v>713</v>
      </c>
      <c r="O19" s="16">
        <f t="shared" si="0"/>
        <v>713</v>
      </c>
      <c r="P19" s="16">
        <f t="shared" si="0"/>
        <v>713</v>
      </c>
      <c r="Q19" s="16">
        <f t="shared" si="0"/>
        <v>713</v>
      </c>
      <c r="R19" s="16">
        <f t="shared" si="0"/>
        <v>713</v>
      </c>
      <c r="S19" s="16">
        <f t="shared" si="0"/>
        <v>931</v>
      </c>
      <c r="T19" s="16">
        <f t="shared" si="0"/>
        <v>947</v>
      </c>
    </row>
    <row r="20" spans="1:20" ht="24.75" customHeight="1">
      <c r="A20" s="14"/>
      <c r="B20" s="14">
        <v>3252</v>
      </c>
      <c r="C20" s="14"/>
      <c r="D20" s="14"/>
      <c r="E20" s="14"/>
      <c r="F20" s="14"/>
      <c r="G20" s="14" t="s">
        <v>123</v>
      </c>
      <c r="H20" s="16">
        <f t="shared" ref="H20:T20" si="1">H21+H37</f>
        <v>30384</v>
      </c>
      <c r="I20" s="16">
        <f t="shared" si="1"/>
        <v>21467</v>
      </c>
      <c r="J20" s="16">
        <f t="shared" si="1"/>
        <v>1081</v>
      </c>
      <c r="K20" s="16">
        <f t="shared" si="1"/>
        <v>967</v>
      </c>
      <c r="L20" s="16">
        <f t="shared" si="1"/>
        <v>713</v>
      </c>
      <c r="M20" s="16">
        <f t="shared" si="1"/>
        <v>713</v>
      </c>
      <c r="N20" s="16">
        <f t="shared" si="1"/>
        <v>713</v>
      </c>
      <c r="O20" s="16">
        <f t="shared" si="1"/>
        <v>713</v>
      </c>
      <c r="P20" s="16">
        <f t="shared" si="1"/>
        <v>713</v>
      </c>
      <c r="Q20" s="16">
        <f t="shared" si="1"/>
        <v>713</v>
      </c>
      <c r="R20" s="16">
        <f t="shared" si="1"/>
        <v>713</v>
      </c>
      <c r="S20" s="16">
        <f t="shared" si="1"/>
        <v>931</v>
      </c>
      <c r="T20" s="16">
        <f t="shared" si="1"/>
        <v>947</v>
      </c>
    </row>
    <row r="21" spans="1:20" ht="65.25" customHeight="1">
      <c r="A21" s="14"/>
      <c r="B21" s="14"/>
      <c r="C21" s="14"/>
      <c r="D21" s="15" t="s">
        <v>0</v>
      </c>
      <c r="E21" s="15"/>
      <c r="F21" s="14"/>
      <c r="G21" s="14" t="s">
        <v>72</v>
      </c>
      <c r="H21" s="16">
        <f>H22</f>
        <v>13446</v>
      </c>
      <c r="I21" s="16">
        <f t="shared" ref="I21:T21" si="2">I22</f>
        <v>4529</v>
      </c>
      <c r="J21" s="16">
        <f t="shared" si="2"/>
        <v>1081</v>
      </c>
      <c r="K21" s="16">
        <f t="shared" si="2"/>
        <v>967</v>
      </c>
      <c r="L21" s="16">
        <f t="shared" si="2"/>
        <v>713</v>
      </c>
      <c r="M21" s="16">
        <f t="shared" si="2"/>
        <v>713</v>
      </c>
      <c r="N21" s="16">
        <f t="shared" si="2"/>
        <v>713</v>
      </c>
      <c r="O21" s="16">
        <f t="shared" si="2"/>
        <v>713</v>
      </c>
      <c r="P21" s="16">
        <f t="shared" si="2"/>
        <v>713</v>
      </c>
      <c r="Q21" s="16">
        <f t="shared" si="2"/>
        <v>713</v>
      </c>
      <c r="R21" s="16">
        <f t="shared" si="2"/>
        <v>713</v>
      </c>
      <c r="S21" s="16">
        <f t="shared" si="2"/>
        <v>931</v>
      </c>
      <c r="T21" s="16">
        <f t="shared" si="2"/>
        <v>947</v>
      </c>
    </row>
    <row r="22" spans="1:20" ht="16.5" customHeight="1">
      <c r="A22" s="17"/>
      <c r="B22" s="17"/>
      <c r="C22" s="17"/>
      <c r="D22" s="20"/>
      <c r="E22" s="20" t="s">
        <v>4</v>
      </c>
      <c r="F22" s="17"/>
      <c r="G22" s="21" t="s">
        <v>73</v>
      </c>
      <c r="H22" s="16">
        <f t="shared" ref="H22:T22" si="3">H23+H24+H25+H26+H27+H28+H29+H30+H31+H32+H33+H34+H36</f>
        <v>13446</v>
      </c>
      <c r="I22" s="16">
        <f t="shared" si="3"/>
        <v>4529</v>
      </c>
      <c r="J22" s="16">
        <f t="shared" si="3"/>
        <v>1081</v>
      </c>
      <c r="K22" s="16">
        <f t="shared" si="3"/>
        <v>967</v>
      </c>
      <c r="L22" s="16">
        <f t="shared" si="3"/>
        <v>713</v>
      </c>
      <c r="M22" s="16">
        <f t="shared" si="3"/>
        <v>713</v>
      </c>
      <c r="N22" s="16">
        <f t="shared" si="3"/>
        <v>713</v>
      </c>
      <c r="O22" s="16">
        <f t="shared" si="3"/>
        <v>713</v>
      </c>
      <c r="P22" s="16">
        <f t="shared" si="3"/>
        <v>713</v>
      </c>
      <c r="Q22" s="16">
        <f t="shared" si="3"/>
        <v>713</v>
      </c>
      <c r="R22" s="16">
        <f t="shared" si="3"/>
        <v>713</v>
      </c>
      <c r="S22" s="16">
        <f t="shared" si="3"/>
        <v>931</v>
      </c>
      <c r="T22" s="16">
        <f t="shared" si="3"/>
        <v>947</v>
      </c>
    </row>
    <row r="23" spans="1:20" ht="17.25" customHeight="1">
      <c r="A23" s="17"/>
      <c r="B23" s="17"/>
      <c r="C23" s="17"/>
      <c r="D23" s="20"/>
      <c r="E23" s="20"/>
      <c r="F23" s="20" t="s">
        <v>3</v>
      </c>
      <c r="G23" s="29" t="s">
        <v>103</v>
      </c>
      <c r="H23" s="56">
        <f>I23+J23+K23+L23+M23+N23+O23+P23+Q23+R23+S23+T23</f>
        <v>6444</v>
      </c>
      <c r="I23" s="57">
        <v>537</v>
      </c>
      <c r="J23" s="57">
        <v>537</v>
      </c>
      <c r="K23" s="57">
        <v>537</v>
      </c>
      <c r="L23" s="57">
        <v>537</v>
      </c>
      <c r="M23" s="57">
        <v>537</v>
      </c>
      <c r="N23" s="57">
        <v>537</v>
      </c>
      <c r="O23" s="57">
        <v>537</v>
      </c>
      <c r="P23" s="57">
        <v>537</v>
      </c>
      <c r="Q23" s="57">
        <v>537</v>
      </c>
      <c r="R23" s="57">
        <v>537</v>
      </c>
      <c r="S23" s="57">
        <v>537</v>
      </c>
      <c r="T23" s="57">
        <v>537</v>
      </c>
    </row>
    <row r="24" spans="1:20" ht="16.5" customHeight="1">
      <c r="A24" s="17"/>
      <c r="B24" s="17"/>
      <c r="C24" s="17"/>
      <c r="D24" s="20"/>
      <c r="E24" s="20"/>
      <c r="F24" s="20" t="s">
        <v>6</v>
      </c>
      <c r="G24" s="29" t="s">
        <v>75</v>
      </c>
      <c r="H24" s="56">
        <f t="shared" ref="H24:H30" si="4">I24+J24+K24+L24+M24+N24+O24+P24+Q24+R24+S24+T24</f>
        <v>1074</v>
      </c>
      <c r="I24" s="57"/>
      <c r="J24" s="30">
        <f>184*2</f>
        <v>368</v>
      </c>
      <c r="K24" s="30">
        <f>127*2</f>
        <v>254</v>
      </c>
      <c r="L24" s="30"/>
      <c r="M24" s="30"/>
      <c r="N24" s="30"/>
      <c r="O24" s="30"/>
      <c r="P24" s="30"/>
      <c r="Q24" s="30"/>
      <c r="R24" s="30"/>
      <c r="S24" s="30">
        <f>109*2</f>
        <v>218</v>
      </c>
      <c r="T24" s="30">
        <f>117*2</f>
        <v>234</v>
      </c>
    </row>
    <row r="25" spans="1:20" ht="18" customHeight="1">
      <c r="A25" s="17"/>
      <c r="B25" s="17"/>
      <c r="C25" s="17"/>
      <c r="D25" s="20"/>
      <c r="E25" s="20"/>
      <c r="F25" s="20" t="s">
        <v>1</v>
      </c>
      <c r="G25" s="29" t="s">
        <v>150</v>
      </c>
      <c r="H25" s="56">
        <f t="shared" si="4"/>
        <v>348</v>
      </c>
      <c r="I25" s="57">
        <v>29</v>
      </c>
      <c r="J25" s="57">
        <v>29</v>
      </c>
      <c r="K25" s="57">
        <v>29</v>
      </c>
      <c r="L25" s="57">
        <v>29</v>
      </c>
      <c r="M25" s="57">
        <v>29</v>
      </c>
      <c r="N25" s="57">
        <v>29</v>
      </c>
      <c r="O25" s="57">
        <v>29</v>
      </c>
      <c r="P25" s="57">
        <v>29</v>
      </c>
      <c r="Q25" s="57">
        <v>29</v>
      </c>
      <c r="R25" s="57">
        <v>29</v>
      </c>
      <c r="S25" s="57">
        <v>29</v>
      </c>
      <c r="T25" s="57">
        <v>29</v>
      </c>
    </row>
    <row r="26" spans="1:20" ht="24" customHeight="1">
      <c r="A26" s="17"/>
      <c r="B26" s="17"/>
      <c r="C26" s="17"/>
      <c r="D26" s="20"/>
      <c r="E26" s="20"/>
      <c r="F26" s="20" t="s">
        <v>2</v>
      </c>
      <c r="G26" s="29" t="s">
        <v>151</v>
      </c>
      <c r="H26" s="56">
        <f t="shared" si="4"/>
        <v>204</v>
      </c>
      <c r="I26" s="57">
        <v>17</v>
      </c>
      <c r="J26" s="57">
        <v>17</v>
      </c>
      <c r="K26" s="57">
        <v>17</v>
      </c>
      <c r="L26" s="57">
        <v>17</v>
      </c>
      <c r="M26" s="57">
        <v>17</v>
      </c>
      <c r="N26" s="57">
        <v>17</v>
      </c>
      <c r="O26" s="57">
        <v>17</v>
      </c>
      <c r="P26" s="57">
        <v>17</v>
      </c>
      <c r="Q26" s="57">
        <v>17</v>
      </c>
      <c r="R26" s="57">
        <v>17</v>
      </c>
      <c r="S26" s="57">
        <v>17</v>
      </c>
      <c r="T26" s="57">
        <v>17</v>
      </c>
    </row>
    <row r="27" spans="1:20" ht="15.75" customHeight="1">
      <c r="A27" s="17"/>
      <c r="B27" s="17"/>
      <c r="C27" s="17"/>
      <c r="D27" s="20"/>
      <c r="E27" s="20"/>
      <c r="F27" s="20" t="s">
        <v>14</v>
      </c>
      <c r="G27" s="29" t="s">
        <v>126</v>
      </c>
      <c r="H27" s="56">
        <f t="shared" si="4"/>
        <v>16</v>
      </c>
      <c r="I27" s="57">
        <v>16</v>
      </c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</row>
    <row r="28" spans="1:20" ht="24" customHeight="1">
      <c r="A28" s="17"/>
      <c r="B28" s="17"/>
      <c r="C28" s="17"/>
      <c r="D28" s="20"/>
      <c r="E28" s="20"/>
      <c r="F28" s="20" t="s">
        <v>15</v>
      </c>
      <c r="G28" s="29" t="s">
        <v>79</v>
      </c>
      <c r="H28" s="56">
        <f t="shared" si="4"/>
        <v>132</v>
      </c>
      <c r="I28" s="57">
        <v>11</v>
      </c>
      <c r="J28" s="57">
        <v>11</v>
      </c>
      <c r="K28" s="57">
        <v>11</v>
      </c>
      <c r="L28" s="57">
        <v>11</v>
      </c>
      <c r="M28" s="57">
        <v>11</v>
      </c>
      <c r="N28" s="57">
        <v>11</v>
      </c>
      <c r="O28" s="57">
        <v>11</v>
      </c>
      <c r="P28" s="57">
        <v>11</v>
      </c>
      <c r="Q28" s="57">
        <v>11</v>
      </c>
      <c r="R28" s="57">
        <v>11</v>
      </c>
      <c r="S28" s="57">
        <v>11</v>
      </c>
      <c r="T28" s="57">
        <v>11</v>
      </c>
    </row>
    <row r="29" spans="1:20" ht="25.5" customHeight="1">
      <c r="A29" s="17"/>
      <c r="B29" s="17"/>
      <c r="C29" s="17"/>
      <c r="D29" s="20"/>
      <c r="E29" s="20"/>
      <c r="F29" s="20" t="s">
        <v>9</v>
      </c>
      <c r="G29" s="29" t="s">
        <v>105</v>
      </c>
      <c r="H29" s="56">
        <f t="shared" si="4"/>
        <v>1284</v>
      </c>
      <c r="I29" s="57">
        <v>107</v>
      </c>
      <c r="J29" s="57">
        <v>107</v>
      </c>
      <c r="K29" s="57">
        <v>107</v>
      </c>
      <c r="L29" s="57">
        <v>107</v>
      </c>
      <c r="M29" s="57">
        <v>107</v>
      </c>
      <c r="N29" s="57">
        <v>107</v>
      </c>
      <c r="O29" s="57">
        <v>107</v>
      </c>
      <c r="P29" s="57">
        <v>107</v>
      </c>
      <c r="Q29" s="57">
        <v>107</v>
      </c>
      <c r="R29" s="57">
        <v>107</v>
      </c>
      <c r="S29" s="57">
        <v>107</v>
      </c>
      <c r="T29" s="57">
        <v>107</v>
      </c>
    </row>
    <row r="30" spans="1:20" ht="23.25" customHeight="1">
      <c r="A30" s="17"/>
      <c r="B30" s="17"/>
      <c r="C30" s="17"/>
      <c r="D30" s="20"/>
      <c r="E30" s="20"/>
      <c r="F30" s="20" t="s">
        <v>10</v>
      </c>
      <c r="G30" s="29" t="s">
        <v>106</v>
      </c>
      <c r="H30" s="56">
        <f t="shared" si="4"/>
        <v>144</v>
      </c>
      <c r="I30" s="57">
        <v>12</v>
      </c>
      <c r="J30" s="57">
        <v>12</v>
      </c>
      <c r="K30" s="57">
        <v>12</v>
      </c>
      <c r="L30" s="57">
        <v>12</v>
      </c>
      <c r="M30" s="57">
        <v>12</v>
      </c>
      <c r="N30" s="57">
        <v>12</v>
      </c>
      <c r="O30" s="57">
        <v>12</v>
      </c>
      <c r="P30" s="57">
        <v>12</v>
      </c>
      <c r="Q30" s="57">
        <v>12</v>
      </c>
      <c r="R30" s="57">
        <v>12</v>
      </c>
      <c r="S30" s="57">
        <v>12</v>
      </c>
      <c r="T30" s="57">
        <v>12</v>
      </c>
    </row>
    <row r="31" spans="1:20" ht="25.5" customHeight="1">
      <c r="A31" s="17"/>
      <c r="B31" s="17"/>
      <c r="C31" s="17"/>
      <c r="D31" s="20"/>
      <c r="E31" s="20"/>
      <c r="F31" s="20" t="s">
        <v>16</v>
      </c>
      <c r="G31" s="29" t="s">
        <v>82</v>
      </c>
      <c r="H31" s="56">
        <f t="shared" ref="H31:H36" si="5">I31</f>
        <v>520</v>
      </c>
      <c r="I31" s="57">
        <v>520</v>
      </c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</row>
    <row r="32" spans="1:20" ht="19.5" customHeight="1">
      <c r="A32" s="17"/>
      <c r="B32" s="17"/>
      <c r="C32" s="17"/>
      <c r="D32" s="20"/>
      <c r="E32" s="20"/>
      <c r="F32" s="20" t="s">
        <v>17</v>
      </c>
      <c r="G32" s="29" t="s">
        <v>127</v>
      </c>
      <c r="H32" s="56">
        <f t="shared" si="5"/>
        <v>160</v>
      </c>
      <c r="I32" s="57">
        <v>160</v>
      </c>
      <c r="J32" s="57"/>
      <c r="K32" s="57"/>
      <c r="L32" s="57"/>
      <c r="M32" s="57"/>
      <c r="N32" s="57"/>
      <c r="O32" s="57"/>
      <c r="P32" s="57"/>
      <c r="Q32" s="57"/>
      <c r="R32" s="57"/>
      <c r="S32" s="57"/>
      <c r="T32" s="57"/>
    </row>
    <row r="33" spans="1:20" ht="16.5" customHeight="1">
      <c r="A33" s="17"/>
      <c r="B33" s="17"/>
      <c r="C33" s="17"/>
      <c r="D33" s="20"/>
      <c r="E33" s="20"/>
      <c r="F33" s="20" t="s">
        <v>18</v>
      </c>
      <c r="G33" s="29" t="s">
        <v>107</v>
      </c>
      <c r="H33" s="56">
        <f t="shared" si="5"/>
        <v>420</v>
      </c>
      <c r="I33" s="57">
        <v>420</v>
      </c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</row>
    <row r="34" spans="1:20" ht="16.5" customHeight="1">
      <c r="A34" s="17"/>
      <c r="B34" s="17"/>
      <c r="C34" s="17"/>
      <c r="D34" s="20"/>
      <c r="E34" s="20"/>
      <c r="F34" s="20" t="s">
        <v>19</v>
      </c>
      <c r="G34" s="29" t="s">
        <v>88</v>
      </c>
      <c r="H34" s="56">
        <f t="shared" si="5"/>
        <v>2685</v>
      </c>
      <c r="I34" s="57">
        <v>2685</v>
      </c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</row>
    <row r="35" spans="1:20" ht="27" hidden="1" customHeight="1">
      <c r="A35" s="17"/>
      <c r="B35" s="17"/>
      <c r="C35" s="17"/>
      <c r="D35" s="20"/>
      <c r="E35" s="20"/>
      <c r="F35" s="20" t="s">
        <v>20</v>
      </c>
      <c r="G35" s="29" t="s">
        <v>12</v>
      </c>
      <c r="H35" s="56">
        <f t="shared" si="5"/>
        <v>0</v>
      </c>
      <c r="I35" s="57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</row>
    <row r="36" spans="1:20" ht="18" customHeight="1">
      <c r="A36" s="17"/>
      <c r="B36" s="17"/>
      <c r="C36" s="17"/>
      <c r="D36" s="20"/>
      <c r="E36" s="20"/>
      <c r="F36" s="20" t="s">
        <v>21</v>
      </c>
      <c r="G36" s="29" t="s">
        <v>144</v>
      </c>
      <c r="H36" s="56">
        <f t="shared" si="5"/>
        <v>15</v>
      </c>
      <c r="I36" s="57">
        <v>15</v>
      </c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</row>
    <row r="37" spans="1:20" ht="31.5">
      <c r="A37" s="17"/>
      <c r="B37" s="17"/>
      <c r="C37" s="17"/>
      <c r="D37" s="20" t="s">
        <v>22</v>
      </c>
      <c r="E37" s="20"/>
      <c r="F37" s="17"/>
      <c r="G37" s="39" t="s">
        <v>98</v>
      </c>
      <c r="H37" s="56">
        <f t="shared" ref="H37:H39" si="6">I37+J37+K37+L37+M37+N37+O37+P37+Q37+R37+S37+T37</f>
        <v>16938</v>
      </c>
      <c r="I37" s="56">
        <f t="shared" ref="I37:T37" si="7">I38</f>
        <v>16938</v>
      </c>
      <c r="J37" s="56">
        <f t="shared" si="7"/>
        <v>0</v>
      </c>
      <c r="K37" s="56">
        <f t="shared" si="7"/>
        <v>0</v>
      </c>
      <c r="L37" s="56">
        <f t="shared" si="7"/>
        <v>0</v>
      </c>
      <c r="M37" s="56">
        <f t="shared" si="7"/>
        <v>0</v>
      </c>
      <c r="N37" s="56">
        <f t="shared" si="7"/>
        <v>0</v>
      </c>
      <c r="O37" s="56">
        <f t="shared" si="7"/>
        <v>0</v>
      </c>
      <c r="P37" s="56">
        <f t="shared" si="7"/>
        <v>0</v>
      </c>
      <c r="Q37" s="56">
        <f t="shared" si="7"/>
        <v>0</v>
      </c>
      <c r="R37" s="56">
        <f t="shared" si="7"/>
        <v>0</v>
      </c>
      <c r="S37" s="56">
        <f t="shared" si="7"/>
        <v>0</v>
      </c>
      <c r="T37" s="56">
        <f t="shared" si="7"/>
        <v>0</v>
      </c>
    </row>
    <row r="38" spans="1:20">
      <c r="A38" s="17"/>
      <c r="B38" s="17"/>
      <c r="C38" s="17"/>
      <c r="D38" s="20"/>
      <c r="E38" s="20" t="s">
        <v>4</v>
      </c>
      <c r="F38" s="20"/>
      <c r="G38" s="17" t="s">
        <v>152</v>
      </c>
      <c r="H38" s="56">
        <f t="shared" si="6"/>
        <v>16938</v>
      </c>
      <c r="I38" s="61">
        <v>16938</v>
      </c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</row>
    <row r="39" spans="1:20" ht="22.5">
      <c r="A39" s="17"/>
      <c r="B39" s="17"/>
      <c r="C39" s="17"/>
      <c r="D39" s="20"/>
      <c r="E39" s="20"/>
      <c r="F39" s="20" t="s">
        <v>19</v>
      </c>
      <c r="G39" s="17" t="s">
        <v>88</v>
      </c>
      <c r="H39" s="56">
        <f t="shared" si="6"/>
        <v>16938</v>
      </c>
      <c r="I39" s="61">
        <v>16938</v>
      </c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</row>
    <row r="40" spans="1:20">
      <c r="A40" s="3"/>
    </row>
    <row r="41" spans="1:20">
      <c r="A41" s="3"/>
      <c r="D41" t="s">
        <v>110</v>
      </c>
      <c r="J41" t="s">
        <v>13</v>
      </c>
    </row>
    <row r="42" spans="1:20">
      <c r="A42" s="3"/>
    </row>
    <row r="43" spans="1:20">
      <c r="A43" s="3"/>
    </row>
    <row r="44" spans="1:20">
      <c r="A44" s="3"/>
    </row>
    <row r="45" spans="1:20">
      <c r="A45" s="3"/>
    </row>
    <row r="46" spans="1:20">
      <c r="A46" s="3"/>
    </row>
    <row r="47" spans="1:20">
      <c r="A47" s="3"/>
    </row>
  </sheetData>
  <mergeCells count="30">
    <mergeCell ref="A10:B10"/>
    <mergeCell ref="N1:T1"/>
    <mergeCell ref="N2:T2"/>
    <mergeCell ref="A7:T7"/>
    <mergeCell ref="A9:B9"/>
    <mergeCell ref="O4:S4"/>
    <mergeCell ref="O5:P5"/>
    <mergeCell ref="O6:P6"/>
    <mergeCell ref="A8:C8"/>
    <mergeCell ref="P14:P17"/>
    <mergeCell ref="Q14:Q17"/>
    <mergeCell ref="R14:R17"/>
    <mergeCell ref="S14:S17"/>
    <mergeCell ref="T14:T17"/>
    <mergeCell ref="A18:T18"/>
    <mergeCell ref="E8:F8"/>
    <mergeCell ref="E9:F9"/>
    <mergeCell ref="E11:K11"/>
    <mergeCell ref="E10:F10"/>
    <mergeCell ref="A11:D11"/>
    <mergeCell ref="G12:G17"/>
    <mergeCell ref="H12:H17"/>
    <mergeCell ref="I12:T13"/>
    <mergeCell ref="I14:I17"/>
    <mergeCell ref="J14:J17"/>
    <mergeCell ref="K14:K17"/>
    <mergeCell ref="L14:L17"/>
    <mergeCell ref="M14:M17"/>
    <mergeCell ref="N14:N17"/>
    <mergeCell ref="O14:O17"/>
  </mergeCells>
  <pageMargins left="0.2" right="0.2" top="0.23" bottom="0.22" header="0.2" footer="0.2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48"/>
  <sheetViews>
    <sheetView topLeftCell="A17" workbookViewId="0">
      <selection activeCell="G48" sqref="G48"/>
    </sheetView>
  </sheetViews>
  <sheetFormatPr defaultRowHeight="15"/>
  <cols>
    <col min="1" max="1" width="3.85546875" customWidth="1"/>
    <col min="2" max="2" width="4.42578125" customWidth="1"/>
    <col min="3" max="3" width="4.5703125" customWidth="1"/>
    <col min="4" max="5" width="3.7109375" customWidth="1"/>
    <col min="6" max="6" width="4.85546875" customWidth="1"/>
    <col min="7" max="7" width="22.5703125" customWidth="1"/>
    <col min="8" max="8" width="7.42578125" customWidth="1"/>
    <col min="9" max="9" width="7.5703125" customWidth="1"/>
    <col min="10" max="10" width="7.7109375" customWidth="1"/>
    <col min="11" max="11" width="7.85546875" customWidth="1"/>
    <col min="12" max="12" width="7.5703125" customWidth="1"/>
    <col min="13" max="13" width="7.28515625" customWidth="1"/>
    <col min="14" max="14" width="6.85546875" customWidth="1"/>
    <col min="15" max="15" width="7.140625" customWidth="1"/>
    <col min="16" max="16" width="7.85546875" customWidth="1"/>
    <col min="17" max="17" width="7" customWidth="1"/>
    <col min="18" max="18" width="7.28515625" customWidth="1"/>
    <col min="19" max="19" width="7.140625" customWidth="1"/>
    <col min="20" max="20" width="6.42578125" customWidth="1"/>
  </cols>
  <sheetData>
    <row r="1" spans="1:20">
      <c r="A1" s="25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97" t="s">
        <v>139</v>
      </c>
      <c r="O1" s="97"/>
      <c r="P1" s="97"/>
      <c r="Q1" s="97"/>
      <c r="R1" s="97"/>
      <c r="S1" s="97"/>
      <c r="T1" s="97"/>
    </row>
    <row r="2" spans="1:20">
      <c r="A2" s="25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97" t="s">
        <v>34</v>
      </c>
      <c r="O2" s="97"/>
      <c r="P2" s="97"/>
      <c r="Q2" s="97"/>
      <c r="R2" s="97"/>
      <c r="S2" s="97"/>
      <c r="T2" s="97"/>
    </row>
    <row r="3" spans="1:20">
      <c r="A3" s="25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4"/>
      <c r="P3" s="93" t="s">
        <v>113</v>
      </c>
      <c r="Q3" s="24"/>
      <c r="R3" s="24"/>
      <c r="S3" s="24"/>
      <c r="T3" s="24"/>
    </row>
    <row r="4" spans="1:20" ht="27.75" customHeight="1">
      <c r="A4" s="25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4"/>
      <c r="O4" s="100" t="s">
        <v>37</v>
      </c>
      <c r="P4" s="100"/>
      <c r="Q4" s="100"/>
      <c r="R4" s="100"/>
      <c r="S4" s="100"/>
      <c r="T4" s="24"/>
    </row>
    <row r="5" spans="1:20">
      <c r="A5" s="25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4"/>
      <c r="O5" s="101" t="s">
        <v>29</v>
      </c>
      <c r="P5" s="101"/>
      <c r="Q5" s="72"/>
      <c r="R5" s="72"/>
      <c r="S5" s="72"/>
      <c r="T5" s="24"/>
    </row>
    <row r="6" spans="1:20">
      <c r="A6" s="25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4"/>
      <c r="O6" s="101" t="s">
        <v>140</v>
      </c>
      <c r="P6" s="101"/>
      <c r="Q6" s="24"/>
      <c r="R6" s="24"/>
      <c r="S6" s="24"/>
      <c r="T6" s="24"/>
    </row>
    <row r="7" spans="1:20">
      <c r="A7" s="117"/>
      <c r="B7" s="117"/>
      <c r="C7" s="117"/>
      <c r="D7" s="117"/>
      <c r="E7" s="117"/>
      <c r="F7" s="117"/>
      <c r="G7" s="117"/>
      <c r="H7" s="117"/>
      <c r="I7" s="117"/>
      <c r="J7" s="117"/>
      <c r="K7" s="117"/>
      <c r="L7" s="117"/>
      <c r="M7" s="117"/>
      <c r="N7" s="117"/>
      <c r="O7" s="117"/>
      <c r="P7" s="117"/>
      <c r="Q7" s="117"/>
      <c r="R7" s="117"/>
      <c r="S7" s="117"/>
      <c r="T7" s="117"/>
    </row>
    <row r="8" spans="1:20" ht="15.75">
      <c r="A8" s="98" t="s">
        <v>153</v>
      </c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  <c r="T8" s="98"/>
    </row>
    <row r="9" spans="1:20" ht="15" customHeight="1">
      <c r="A9" s="99" t="s">
        <v>40</v>
      </c>
      <c r="B9" s="99"/>
      <c r="E9" s="99" t="s">
        <v>41</v>
      </c>
      <c r="F9" s="99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</row>
    <row r="10" spans="1:20" ht="16.5" customHeight="1">
      <c r="A10" s="96" t="s">
        <v>155</v>
      </c>
      <c r="B10" s="96"/>
      <c r="E10" s="96" t="s">
        <v>44</v>
      </c>
      <c r="F10" s="9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</row>
    <row r="11" spans="1:20" ht="15" customHeight="1">
      <c r="A11" s="96" t="s">
        <v>154</v>
      </c>
      <c r="B11" s="96"/>
      <c r="E11" s="96" t="s">
        <v>45</v>
      </c>
      <c r="F11" s="9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</row>
    <row r="12" spans="1:20" ht="32.25" customHeight="1" thickBot="1">
      <c r="A12" s="116" t="s">
        <v>46</v>
      </c>
      <c r="B12" s="116"/>
      <c r="C12" s="116"/>
      <c r="D12" s="116"/>
      <c r="E12" s="115" t="s">
        <v>156</v>
      </c>
      <c r="F12" s="115"/>
      <c r="G12" s="115"/>
      <c r="H12" s="115"/>
      <c r="I12" s="115"/>
      <c r="J12" s="115"/>
      <c r="L12" s="26"/>
      <c r="M12" s="26"/>
      <c r="N12" s="26"/>
      <c r="O12" s="26"/>
      <c r="P12" s="26"/>
      <c r="Q12" s="26"/>
      <c r="R12" s="26"/>
      <c r="S12" s="26"/>
      <c r="T12" s="26"/>
    </row>
    <row r="13" spans="1:20" ht="15" customHeight="1">
      <c r="A13" s="5" t="s">
        <v>49</v>
      </c>
      <c r="B13" s="6"/>
      <c r="C13" s="6"/>
      <c r="D13" s="6"/>
      <c r="E13" s="6"/>
      <c r="F13" s="7"/>
      <c r="G13" s="103" t="s">
        <v>157</v>
      </c>
      <c r="H13" s="106" t="s">
        <v>55</v>
      </c>
      <c r="I13" s="109" t="s">
        <v>56</v>
      </c>
      <c r="J13" s="110"/>
      <c r="K13" s="110"/>
      <c r="L13" s="110"/>
      <c r="M13" s="110"/>
      <c r="N13" s="110"/>
      <c r="O13" s="110"/>
      <c r="P13" s="110"/>
      <c r="Q13" s="110"/>
      <c r="R13" s="110"/>
      <c r="S13" s="110"/>
      <c r="T13" s="111"/>
    </row>
    <row r="14" spans="1:20" ht="15.75" thickBot="1">
      <c r="A14" s="8"/>
      <c r="B14" s="9" t="s">
        <v>50</v>
      </c>
      <c r="C14" s="9"/>
      <c r="D14" s="9"/>
      <c r="E14" s="9"/>
      <c r="F14" s="10"/>
      <c r="G14" s="104"/>
      <c r="H14" s="107"/>
      <c r="I14" s="112"/>
      <c r="J14" s="113"/>
      <c r="K14" s="113"/>
      <c r="L14" s="113"/>
      <c r="M14" s="113"/>
      <c r="N14" s="113"/>
      <c r="O14" s="113"/>
      <c r="P14" s="113"/>
      <c r="Q14" s="113"/>
      <c r="R14" s="113"/>
      <c r="S14" s="113"/>
      <c r="T14" s="114"/>
    </row>
    <row r="15" spans="1:20">
      <c r="A15" s="8"/>
      <c r="B15" s="9" t="s">
        <v>51</v>
      </c>
      <c r="C15" s="9"/>
      <c r="D15" s="9"/>
      <c r="E15" s="9"/>
      <c r="F15" s="10"/>
      <c r="G15" s="104"/>
      <c r="H15" s="107"/>
      <c r="I15" s="103" t="s">
        <v>58</v>
      </c>
      <c r="J15" s="103" t="s">
        <v>59</v>
      </c>
      <c r="K15" s="103" t="s">
        <v>60</v>
      </c>
      <c r="L15" s="103" t="s">
        <v>61</v>
      </c>
      <c r="M15" s="103" t="s">
        <v>158</v>
      </c>
      <c r="N15" s="103" t="s">
        <v>63</v>
      </c>
      <c r="O15" s="103" t="s">
        <v>64</v>
      </c>
      <c r="P15" s="103" t="s">
        <v>65</v>
      </c>
      <c r="Q15" s="103" t="s">
        <v>66</v>
      </c>
      <c r="R15" s="103" t="s">
        <v>67</v>
      </c>
      <c r="S15" s="103" t="s">
        <v>68</v>
      </c>
      <c r="T15" s="103" t="s">
        <v>69</v>
      </c>
    </row>
    <row r="16" spans="1:20">
      <c r="A16" s="8"/>
      <c r="B16" s="9"/>
      <c r="C16" s="9"/>
      <c r="D16" s="9" t="s">
        <v>52</v>
      </c>
      <c r="E16" s="9"/>
      <c r="F16" s="10"/>
      <c r="G16" s="104"/>
      <c r="H16" s="107"/>
      <c r="I16" s="104"/>
      <c r="J16" s="104"/>
      <c r="K16" s="104"/>
      <c r="L16" s="104"/>
      <c r="M16" s="104"/>
      <c r="N16" s="104"/>
      <c r="O16" s="104"/>
      <c r="P16" s="104"/>
      <c r="Q16" s="104"/>
      <c r="R16" s="104"/>
      <c r="S16" s="104"/>
      <c r="T16" s="104"/>
    </row>
    <row r="17" spans="1:20">
      <c r="A17" s="8"/>
      <c r="B17" s="9"/>
      <c r="C17" s="9"/>
      <c r="D17" s="9"/>
      <c r="E17" s="9" t="s">
        <v>53</v>
      </c>
      <c r="F17" s="10"/>
      <c r="G17" s="104"/>
      <c r="H17" s="107"/>
      <c r="I17" s="104"/>
      <c r="J17" s="104"/>
      <c r="K17" s="104"/>
      <c r="L17" s="104"/>
      <c r="M17" s="104"/>
      <c r="N17" s="104"/>
      <c r="O17" s="104"/>
      <c r="P17" s="104"/>
      <c r="Q17" s="104"/>
      <c r="R17" s="104"/>
      <c r="S17" s="104"/>
      <c r="T17" s="104"/>
    </row>
    <row r="18" spans="1:20" ht="15.75" thickBot="1">
      <c r="A18" s="11"/>
      <c r="B18" s="12"/>
      <c r="C18" s="12"/>
      <c r="D18" s="12"/>
      <c r="E18" s="12"/>
      <c r="F18" s="13" t="s">
        <v>54</v>
      </c>
      <c r="G18" s="105"/>
      <c r="H18" s="108"/>
      <c r="I18" s="105"/>
      <c r="J18" s="105"/>
      <c r="K18" s="105"/>
      <c r="L18" s="105"/>
      <c r="M18" s="105"/>
      <c r="N18" s="105"/>
      <c r="O18" s="105"/>
      <c r="P18" s="105"/>
      <c r="Q18" s="105"/>
      <c r="R18" s="105"/>
      <c r="S18" s="105"/>
      <c r="T18" s="105"/>
    </row>
    <row r="19" spans="1:20" ht="15" customHeight="1">
      <c r="A19" s="95" t="s">
        <v>57</v>
      </c>
      <c r="B19" s="95"/>
      <c r="C19" s="95"/>
      <c r="D19" s="95"/>
      <c r="E19" s="95"/>
      <c r="F19" s="95"/>
      <c r="G19" s="95"/>
      <c r="H19" s="95"/>
      <c r="I19" s="95"/>
      <c r="J19" s="95"/>
      <c r="K19" s="95"/>
      <c r="L19" s="95"/>
      <c r="M19" s="95"/>
      <c r="N19" s="95"/>
      <c r="O19" s="95"/>
      <c r="P19" s="95"/>
      <c r="Q19" s="95"/>
      <c r="R19" s="95"/>
      <c r="S19" s="95"/>
      <c r="T19" s="95"/>
    </row>
    <row r="20" spans="1:20" ht="36" customHeight="1">
      <c r="A20" s="14">
        <v>456</v>
      </c>
      <c r="B20" s="14"/>
      <c r="C20" s="14"/>
      <c r="D20" s="14"/>
      <c r="E20" s="14"/>
      <c r="F20" s="14"/>
      <c r="G20" s="14" t="s">
        <v>70</v>
      </c>
      <c r="H20" s="16">
        <f>H22</f>
        <v>6355</v>
      </c>
      <c r="I20" s="16">
        <f t="shared" ref="I20:T20" si="0">I22</f>
        <v>408</v>
      </c>
      <c r="J20" s="16">
        <f t="shared" si="0"/>
        <v>717</v>
      </c>
      <c r="K20" s="16">
        <f t="shared" si="0"/>
        <v>1597</v>
      </c>
      <c r="L20" s="16">
        <f t="shared" si="0"/>
        <v>451</v>
      </c>
      <c r="M20" s="16">
        <f t="shared" si="0"/>
        <v>534</v>
      </c>
      <c r="N20" s="16">
        <f t="shared" si="0"/>
        <v>481</v>
      </c>
      <c r="O20" s="16">
        <f t="shared" si="0"/>
        <v>451</v>
      </c>
      <c r="P20" s="16">
        <f t="shared" si="0"/>
        <v>451</v>
      </c>
      <c r="Q20" s="16">
        <f t="shared" si="0"/>
        <v>451</v>
      </c>
      <c r="R20" s="16">
        <f t="shared" si="0"/>
        <v>799</v>
      </c>
      <c r="S20" s="16">
        <f t="shared" si="0"/>
        <v>564</v>
      </c>
      <c r="T20" s="16">
        <f t="shared" si="0"/>
        <v>451</v>
      </c>
    </row>
    <row r="21" spans="1:20" ht="66" customHeight="1">
      <c r="A21" s="14"/>
      <c r="B21" s="39" t="s">
        <v>25</v>
      </c>
      <c r="C21" s="14"/>
      <c r="D21" s="14"/>
      <c r="E21" s="70"/>
      <c r="F21" s="70"/>
      <c r="G21" s="14" t="s">
        <v>102</v>
      </c>
      <c r="H21" s="16">
        <f>H22</f>
        <v>6355</v>
      </c>
      <c r="I21" s="16">
        <f t="shared" ref="I21:T22" si="1">I22</f>
        <v>408</v>
      </c>
      <c r="J21" s="16">
        <f t="shared" si="1"/>
        <v>717</v>
      </c>
      <c r="K21" s="16">
        <f t="shared" si="1"/>
        <v>1597</v>
      </c>
      <c r="L21" s="16">
        <f t="shared" si="1"/>
        <v>451</v>
      </c>
      <c r="M21" s="16">
        <f t="shared" si="1"/>
        <v>534</v>
      </c>
      <c r="N21" s="16">
        <f t="shared" si="1"/>
        <v>481</v>
      </c>
      <c r="O21" s="16">
        <f t="shared" si="1"/>
        <v>451</v>
      </c>
      <c r="P21" s="16">
        <f t="shared" si="1"/>
        <v>451</v>
      </c>
      <c r="Q21" s="16">
        <f t="shared" si="1"/>
        <v>451</v>
      </c>
      <c r="R21" s="16">
        <f t="shared" si="1"/>
        <v>799</v>
      </c>
      <c r="S21" s="16">
        <f t="shared" si="1"/>
        <v>564</v>
      </c>
      <c r="T21" s="16">
        <f t="shared" si="1"/>
        <v>451</v>
      </c>
    </row>
    <row r="22" spans="1:20" ht="31.5">
      <c r="A22" s="17"/>
      <c r="C22" s="17"/>
      <c r="D22" s="20" t="s">
        <v>5</v>
      </c>
      <c r="E22" s="32"/>
      <c r="F22" s="37"/>
      <c r="G22" s="39" t="s">
        <v>100</v>
      </c>
      <c r="H22" s="56">
        <f>H23</f>
        <v>6355</v>
      </c>
      <c r="I22" s="56">
        <f t="shared" si="1"/>
        <v>408</v>
      </c>
      <c r="J22" s="56">
        <f t="shared" si="1"/>
        <v>717</v>
      </c>
      <c r="K22" s="56">
        <f t="shared" si="1"/>
        <v>1597</v>
      </c>
      <c r="L22" s="56">
        <f t="shared" si="1"/>
        <v>451</v>
      </c>
      <c r="M22" s="56">
        <f t="shared" si="1"/>
        <v>534</v>
      </c>
      <c r="N22" s="56">
        <f t="shared" si="1"/>
        <v>481</v>
      </c>
      <c r="O22" s="56">
        <f t="shared" si="1"/>
        <v>451</v>
      </c>
      <c r="P22" s="56">
        <f t="shared" si="1"/>
        <v>451</v>
      </c>
      <c r="Q22" s="56">
        <f t="shared" si="1"/>
        <v>451</v>
      </c>
      <c r="R22" s="56">
        <f t="shared" si="1"/>
        <v>799</v>
      </c>
      <c r="S22" s="56">
        <f t="shared" si="1"/>
        <v>564</v>
      </c>
      <c r="T22" s="56">
        <f t="shared" si="1"/>
        <v>451</v>
      </c>
    </row>
    <row r="23" spans="1:20" ht="22.5">
      <c r="A23" s="17"/>
      <c r="B23" s="17"/>
      <c r="C23" s="17"/>
      <c r="D23" s="20"/>
      <c r="E23" s="20" t="s">
        <v>4</v>
      </c>
      <c r="F23" s="39"/>
      <c r="G23" s="21" t="s">
        <v>73</v>
      </c>
      <c r="H23" s="56">
        <f>H24+H25+H26+H27+H28+H29+H30+H31+H34+H35+H41+H42</f>
        <v>6355</v>
      </c>
      <c r="I23" s="56">
        <f t="shared" ref="I23:T23" si="2">I24+I25+I26+I27+I28+I29+I30+I31+I34+I35+I41+I42</f>
        <v>408</v>
      </c>
      <c r="J23" s="56">
        <f t="shared" si="2"/>
        <v>717</v>
      </c>
      <c r="K23" s="56">
        <f t="shared" si="2"/>
        <v>1597</v>
      </c>
      <c r="L23" s="56">
        <f t="shared" si="2"/>
        <v>451</v>
      </c>
      <c r="M23" s="56">
        <f t="shared" si="2"/>
        <v>534</v>
      </c>
      <c r="N23" s="56">
        <f t="shared" si="2"/>
        <v>481</v>
      </c>
      <c r="O23" s="56">
        <f t="shared" si="2"/>
        <v>451</v>
      </c>
      <c r="P23" s="56">
        <f t="shared" si="2"/>
        <v>451</v>
      </c>
      <c r="Q23" s="56">
        <f t="shared" si="2"/>
        <v>451</v>
      </c>
      <c r="R23" s="56">
        <f t="shared" si="2"/>
        <v>799</v>
      </c>
      <c r="S23" s="56">
        <f t="shared" si="2"/>
        <v>564</v>
      </c>
      <c r="T23" s="56">
        <f t="shared" si="2"/>
        <v>451</v>
      </c>
    </row>
    <row r="24" spans="1:20">
      <c r="A24" s="31"/>
      <c r="B24" s="31"/>
      <c r="C24" s="31"/>
      <c r="D24" s="31"/>
      <c r="E24" s="33"/>
      <c r="F24" s="40">
        <v>111</v>
      </c>
      <c r="G24" s="38" t="s">
        <v>74</v>
      </c>
      <c r="H24" s="56">
        <f t="shared" ref="H24:H42" si="3">I24+J24+K24+L24+M24+N24+O24+P24+Q24+R24+S24+T24</f>
        <v>4224</v>
      </c>
      <c r="I24" s="62">
        <v>352</v>
      </c>
      <c r="J24" s="62">
        <v>352</v>
      </c>
      <c r="K24" s="62">
        <v>352</v>
      </c>
      <c r="L24" s="62">
        <v>352</v>
      </c>
      <c r="M24" s="62">
        <v>352</v>
      </c>
      <c r="N24" s="62">
        <v>352</v>
      </c>
      <c r="O24" s="62">
        <v>352</v>
      </c>
      <c r="P24" s="62">
        <v>352</v>
      </c>
      <c r="Q24" s="62">
        <v>352</v>
      </c>
      <c r="R24" s="62">
        <v>352</v>
      </c>
      <c r="S24" s="62">
        <v>352</v>
      </c>
      <c r="T24" s="62">
        <v>352</v>
      </c>
    </row>
    <row r="25" spans="1:20">
      <c r="A25" s="31"/>
      <c r="B25" s="31"/>
      <c r="C25" s="31"/>
      <c r="D25" s="31"/>
      <c r="E25" s="33"/>
      <c r="F25" s="40">
        <v>113</v>
      </c>
      <c r="G25" s="38" t="s">
        <v>75</v>
      </c>
      <c r="H25" s="56">
        <f t="shared" si="3"/>
        <v>338</v>
      </c>
      <c r="I25" s="62"/>
      <c r="J25" s="62">
        <v>106</v>
      </c>
      <c r="K25" s="62">
        <v>66</v>
      </c>
      <c r="L25" s="62"/>
      <c r="M25" s="62">
        <v>83</v>
      </c>
      <c r="N25" s="62"/>
      <c r="O25" s="63"/>
      <c r="P25" s="62"/>
      <c r="Q25" s="62"/>
      <c r="R25" s="62"/>
      <c r="S25" s="62">
        <v>83</v>
      </c>
      <c r="T25" s="62"/>
    </row>
    <row r="26" spans="1:20">
      <c r="A26" s="31"/>
      <c r="B26" s="31"/>
      <c r="C26" s="31"/>
      <c r="D26" s="31"/>
      <c r="E26" s="33"/>
      <c r="F26" s="40">
        <v>121</v>
      </c>
      <c r="G26" s="38" t="s">
        <v>76</v>
      </c>
      <c r="H26" s="56">
        <f t="shared" si="3"/>
        <v>264</v>
      </c>
      <c r="I26" s="62">
        <v>22</v>
      </c>
      <c r="J26" s="62">
        <v>22</v>
      </c>
      <c r="K26" s="62">
        <v>22</v>
      </c>
      <c r="L26" s="62">
        <v>22</v>
      </c>
      <c r="M26" s="62">
        <v>22</v>
      </c>
      <c r="N26" s="62">
        <v>22</v>
      </c>
      <c r="O26" s="62">
        <v>22</v>
      </c>
      <c r="P26" s="62">
        <v>22</v>
      </c>
      <c r="Q26" s="62">
        <v>22</v>
      </c>
      <c r="R26" s="62">
        <v>22</v>
      </c>
      <c r="S26" s="62">
        <v>22</v>
      </c>
      <c r="T26" s="62">
        <v>22</v>
      </c>
    </row>
    <row r="27" spans="1:20" ht="33.75">
      <c r="A27" s="31"/>
      <c r="B27" s="31"/>
      <c r="C27" s="31"/>
      <c r="D27" s="31"/>
      <c r="E27" s="33"/>
      <c r="F27" s="40">
        <v>122</v>
      </c>
      <c r="G27" s="38" t="s">
        <v>104</v>
      </c>
      <c r="H27" s="56">
        <f t="shared" si="3"/>
        <v>132</v>
      </c>
      <c r="I27" s="64">
        <v>11</v>
      </c>
      <c r="J27" s="64">
        <v>11</v>
      </c>
      <c r="K27" s="64">
        <v>11</v>
      </c>
      <c r="L27" s="64">
        <v>11</v>
      </c>
      <c r="M27" s="64">
        <v>11</v>
      </c>
      <c r="N27" s="64">
        <v>11</v>
      </c>
      <c r="O27" s="64">
        <v>11</v>
      </c>
      <c r="P27" s="64">
        <v>11</v>
      </c>
      <c r="Q27" s="64">
        <v>11</v>
      </c>
      <c r="R27" s="64">
        <v>11</v>
      </c>
      <c r="S27" s="64">
        <v>11</v>
      </c>
      <c r="T27" s="64">
        <v>11</v>
      </c>
    </row>
    <row r="28" spans="1:20" ht="33.75">
      <c r="A28" s="31"/>
      <c r="B28" s="31"/>
      <c r="C28" s="31"/>
      <c r="D28" s="31"/>
      <c r="E28" s="33"/>
      <c r="F28" s="40">
        <v>124</v>
      </c>
      <c r="G28" s="38" t="s">
        <v>79</v>
      </c>
      <c r="H28" s="56">
        <f t="shared" si="3"/>
        <v>84</v>
      </c>
      <c r="I28" s="64">
        <v>7</v>
      </c>
      <c r="J28" s="64">
        <v>7</v>
      </c>
      <c r="K28" s="64">
        <v>7</v>
      </c>
      <c r="L28" s="64">
        <v>7</v>
      </c>
      <c r="M28" s="64">
        <v>7</v>
      </c>
      <c r="N28" s="64">
        <v>7</v>
      </c>
      <c r="O28" s="64">
        <v>7</v>
      </c>
      <c r="P28" s="64">
        <v>7</v>
      </c>
      <c r="Q28" s="64">
        <v>7</v>
      </c>
      <c r="R28" s="64">
        <v>7</v>
      </c>
      <c r="S28" s="64">
        <v>7</v>
      </c>
      <c r="T28" s="64">
        <v>7</v>
      </c>
    </row>
    <row r="29" spans="1:20" ht="22.5">
      <c r="A29" s="31"/>
      <c r="B29" s="31"/>
      <c r="C29" s="31"/>
      <c r="D29" s="31"/>
      <c r="E29" s="33"/>
      <c r="F29" s="40">
        <v>131</v>
      </c>
      <c r="G29" s="38" t="s">
        <v>105</v>
      </c>
      <c r="H29" s="56">
        <f t="shared" si="3"/>
        <v>168</v>
      </c>
      <c r="I29" s="62">
        <v>14</v>
      </c>
      <c r="J29" s="62">
        <v>14</v>
      </c>
      <c r="K29" s="62">
        <v>14</v>
      </c>
      <c r="L29" s="62">
        <v>14</v>
      </c>
      <c r="M29" s="62">
        <v>14</v>
      </c>
      <c r="N29" s="62">
        <v>14</v>
      </c>
      <c r="O29" s="62">
        <v>14</v>
      </c>
      <c r="P29" s="62">
        <v>14</v>
      </c>
      <c r="Q29" s="62">
        <v>14</v>
      </c>
      <c r="R29" s="62">
        <v>14</v>
      </c>
      <c r="S29" s="62">
        <v>14</v>
      </c>
      <c r="T29" s="62">
        <v>14</v>
      </c>
    </row>
    <row r="30" spans="1:20" ht="33.75">
      <c r="A30" s="31"/>
      <c r="B30" s="31"/>
      <c r="C30" s="31"/>
      <c r="D30" s="31"/>
      <c r="E30" s="33"/>
      <c r="F30" s="40">
        <v>135</v>
      </c>
      <c r="G30" s="38" t="s">
        <v>106</v>
      </c>
      <c r="H30" s="56">
        <f t="shared" si="3"/>
        <v>24</v>
      </c>
      <c r="I30" s="62">
        <v>2</v>
      </c>
      <c r="J30" s="62">
        <v>2</v>
      </c>
      <c r="K30" s="62">
        <v>2</v>
      </c>
      <c r="L30" s="62">
        <v>2</v>
      </c>
      <c r="M30" s="62">
        <v>2</v>
      </c>
      <c r="N30" s="62">
        <v>2</v>
      </c>
      <c r="O30" s="62">
        <v>2</v>
      </c>
      <c r="P30" s="62">
        <v>2</v>
      </c>
      <c r="Q30" s="62">
        <v>2</v>
      </c>
      <c r="R30" s="62">
        <v>2</v>
      </c>
      <c r="S30" s="62">
        <v>2</v>
      </c>
      <c r="T30" s="62">
        <v>2</v>
      </c>
    </row>
    <row r="31" spans="1:20">
      <c r="A31" s="31"/>
      <c r="B31" s="31"/>
      <c r="C31" s="31"/>
      <c r="D31" s="31"/>
      <c r="E31" s="33"/>
      <c r="F31" s="40">
        <v>149</v>
      </c>
      <c r="G31" s="38" t="s">
        <v>127</v>
      </c>
      <c r="H31" s="56">
        <f>H32+H33</f>
        <v>140</v>
      </c>
      <c r="I31" s="56">
        <f t="shared" ref="I31:T31" si="4">I32+I33</f>
        <v>0</v>
      </c>
      <c r="J31" s="56">
        <f t="shared" si="4"/>
        <v>0</v>
      </c>
      <c r="K31" s="56">
        <f t="shared" si="4"/>
        <v>80</v>
      </c>
      <c r="L31" s="56">
        <f t="shared" si="4"/>
        <v>0</v>
      </c>
      <c r="M31" s="56">
        <f t="shared" si="4"/>
        <v>0</v>
      </c>
      <c r="N31" s="56">
        <f t="shared" si="4"/>
        <v>30</v>
      </c>
      <c r="O31" s="56">
        <f t="shared" si="4"/>
        <v>0</v>
      </c>
      <c r="P31" s="56">
        <f t="shared" si="4"/>
        <v>0</v>
      </c>
      <c r="Q31" s="56">
        <f t="shared" si="4"/>
        <v>0</v>
      </c>
      <c r="R31" s="56">
        <f t="shared" si="4"/>
        <v>0</v>
      </c>
      <c r="S31" s="56">
        <f t="shared" si="4"/>
        <v>30</v>
      </c>
      <c r="T31" s="56">
        <f t="shared" si="4"/>
        <v>0</v>
      </c>
    </row>
    <row r="32" spans="1:20">
      <c r="A32" s="31"/>
      <c r="B32" s="31"/>
      <c r="C32" s="31"/>
      <c r="D32" s="31"/>
      <c r="E32" s="33"/>
      <c r="F32" s="40"/>
      <c r="G32" s="52" t="s">
        <v>159</v>
      </c>
      <c r="H32" s="56">
        <f t="shared" si="3"/>
        <v>60</v>
      </c>
      <c r="I32" s="67"/>
      <c r="J32" s="62"/>
      <c r="K32" s="62"/>
      <c r="L32" s="62"/>
      <c r="M32" s="62"/>
      <c r="N32" s="62">
        <v>30</v>
      </c>
      <c r="O32" s="63"/>
      <c r="P32" s="62"/>
      <c r="Q32" s="62"/>
      <c r="R32" s="62"/>
      <c r="S32" s="62">
        <v>30</v>
      </c>
      <c r="T32" s="62"/>
    </row>
    <row r="33" spans="1:20">
      <c r="A33" s="31"/>
      <c r="B33" s="31"/>
      <c r="C33" s="31"/>
      <c r="D33" s="31"/>
      <c r="E33" s="33"/>
      <c r="F33" s="40"/>
      <c r="G33" s="52" t="s">
        <v>86</v>
      </c>
      <c r="H33" s="56">
        <f t="shared" si="3"/>
        <v>80</v>
      </c>
      <c r="I33" s="67"/>
      <c r="J33" s="62"/>
      <c r="K33" s="62">
        <v>80</v>
      </c>
      <c r="L33" s="62"/>
      <c r="M33" s="62"/>
      <c r="N33" s="62"/>
      <c r="O33" s="63"/>
      <c r="P33" s="62"/>
      <c r="Q33" s="62"/>
      <c r="R33" s="62"/>
      <c r="S33" s="62"/>
      <c r="T33" s="62"/>
    </row>
    <row r="34" spans="1:20">
      <c r="A34" s="31"/>
      <c r="B34" s="31"/>
      <c r="C34" s="31"/>
      <c r="D34" s="31"/>
      <c r="E34" s="33"/>
      <c r="F34" s="40">
        <v>152</v>
      </c>
      <c r="G34" s="38" t="s">
        <v>107</v>
      </c>
      <c r="H34" s="56">
        <f t="shared" si="3"/>
        <v>264</v>
      </c>
      <c r="I34" s="65"/>
      <c r="J34" s="65">
        <v>44</v>
      </c>
      <c r="K34" s="65">
        <v>22</v>
      </c>
      <c r="L34" s="65">
        <v>22</v>
      </c>
      <c r="M34" s="65">
        <v>22</v>
      </c>
      <c r="N34" s="65">
        <v>22</v>
      </c>
      <c r="O34" s="65">
        <v>22</v>
      </c>
      <c r="P34" s="65">
        <v>22</v>
      </c>
      <c r="Q34" s="65">
        <v>22</v>
      </c>
      <c r="R34" s="65">
        <v>22</v>
      </c>
      <c r="S34" s="65">
        <v>22</v>
      </c>
      <c r="T34" s="65">
        <v>22</v>
      </c>
    </row>
    <row r="35" spans="1:20" ht="22.5">
      <c r="A35" s="31"/>
      <c r="B35" s="31"/>
      <c r="C35" s="31"/>
      <c r="D35" s="31"/>
      <c r="E35" s="33"/>
      <c r="F35" s="40">
        <v>159</v>
      </c>
      <c r="G35" s="38" t="s">
        <v>88</v>
      </c>
      <c r="H35" s="56">
        <f>H36+H37+H38+H39+H40</f>
        <v>369</v>
      </c>
      <c r="I35" s="56">
        <f t="shared" ref="I35:T35" si="5">I36+I37+I38+I39+I40</f>
        <v>0</v>
      </c>
      <c r="J35" s="56">
        <f t="shared" si="5"/>
        <v>159</v>
      </c>
      <c r="K35" s="56">
        <f t="shared" si="5"/>
        <v>21</v>
      </c>
      <c r="L35" s="56">
        <f t="shared" si="5"/>
        <v>21</v>
      </c>
      <c r="M35" s="56">
        <f t="shared" si="5"/>
        <v>21</v>
      </c>
      <c r="N35" s="56">
        <f t="shared" si="5"/>
        <v>21</v>
      </c>
      <c r="O35" s="56">
        <f t="shared" si="5"/>
        <v>21</v>
      </c>
      <c r="P35" s="56">
        <f t="shared" si="5"/>
        <v>21</v>
      </c>
      <c r="Q35" s="56">
        <f t="shared" si="5"/>
        <v>21</v>
      </c>
      <c r="R35" s="56">
        <f t="shared" si="5"/>
        <v>21</v>
      </c>
      <c r="S35" s="56">
        <f t="shared" si="5"/>
        <v>21</v>
      </c>
      <c r="T35" s="56">
        <f t="shared" si="5"/>
        <v>21</v>
      </c>
    </row>
    <row r="36" spans="1:20">
      <c r="A36" s="31"/>
      <c r="B36" s="31"/>
      <c r="C36" s="31"/>
      <c r="D36" s="31"/>
      <c r="E36" s="33"/>
      <c r="F36" s="40"/>
      <c r="G36" s="52" t="s">
        <v>91</v>
      </c>
      <c r="H36" s="56">
        <f t="shared" si="3"/>
        <v>228</v>
      </c>
      <c r="I36" s="67"/>
      <c r="J36" s="67">
        <v>38</v>
      </c>
      <c r="K36" s="67">
        <v>19</v>
      </c>
      <c r="L36" s="67">
        <v>19</v>
      </c>
      <c r="M36" s="67">
        <v>19</v>
      </c>
      <c r="N36" s="67">
        <v>19</v>
      </c>
      <c r="O36" s="67">
        <v>19</v>
      </c>
      <c r="P36" s="67">
        <v>19</v>
      </c>
      <c r="Q36" s="67">
        <v>19</v>
      </c>
      <c r="R36" s="67">
        <v>19</v>
      </c>
      <c r="S36" s="67">
        <v>19</v>
      </c>
      <c r="T36" s="67">
        <v>19</v>
      </c>
    </row>
    <row r="37" spans="1:20" hidden="1">
      <c r="A37" s="31"/>
      <c r="B37" s="31"/>
      <c r="C37" s="31"/>
      <c r="D37" s="31"/>
      <c r="E37" s="33"/>
      <c r="F37" s="40"/>
      <c r="G37" s="52"/>
      <c r="H37" s="56"/>
      <c r="I37" s="67"/>
      <c r="J37" s="62"/>
      <c r="K37" s="62"/>
      <c r="L37" s="62"/>
      <c r="M37" s="62"/>
      <c r="N37" s="62"/>
      <c r="O37" s="63"/>
      <c r="P37" s="62"/>
      <c r="Q37" s="62"/>
      <c r="R37" s="62"/>
      <c r="S37" s="62"/>
      <c r="T37" s="62"/>
    </row>
    <row r="38" spans="1:20" ht="22.5">
      <c r="A38" s="31"/>
      <c r="B38" s="31"/>
      <c r="C38" s="31"/>
      <c r="D38" s="31"/>
      <c r="E38" s="33"/>
      <c r="F38" s="40"/>
      <c r="G38" s="52" t="s">
        <v>133</v>
      </c>
      <c r="H38" s="56">
        <f t="shared" si="3"/>
        <v>87</v>
      </c>
      <c r="I38" s="67"/>
      <c r="J38" s="62">
        <v>87</v>
      </c>
      <c r="K38" s="62"/>
      <c r="L38" s="62"/>
      <c r="M38" s="62"/>
      <c r="N38" s="62"/>
      <c r="O38" s="63"/>
      <c r="P38" s="62"/>
      <c r="Q38" s="62"/>
      <c r="R38" s="62"/>
      <c r="S38" s="62"/>
      <c r="T38" s="62"/>
    </row>
    <row r="39" spans="1:20">
      <c r="A39" s="31"/>
      <c r="B39" s="31"/>
      <c r="C39" s="31"/>
      <c r="D39" s="31"/>
      <c r="E39" s="33"/>
      <c r="F39" s="40"/>
      <c r="G39" s="50" t="s">
        <v>160</v>
      </c>
      <c r="H39" s="56">
        <f t="shared" si="3"/>
        <v>24</v>
      </c>
      <c r="I39" s="67"/>
      <c r="J39" s="67">
        <v>4</v>
      </c>
      <c r="K39" s="67">
        <v>2</v>
      </c>
      <c r="L39" s="67">
        <v>2</v>
      </c>
      <c r="M39" s="67">
        <v>2</v>
      </c>
      <c r="N39" s="67">
        <v>2</v>
      </c>
      <c r="O39" s="67">
        <v>2</v>
      </c>
      <c r="P39" s="67">
        <v>2</v>
      </c>
      <c r="Q39" s="67">
        <v>2</v>
      </c>
      <c r="R39" s="67">
        <v>2</v>
      </c>
      <c r="S39" s="67">
        <v>2</v>
      </c>
      <c r="T39" s="67">
        <v>2</v>
      </c>
    </row>
    <row r="40" spans="1:20">
      <c r="A40" s="31"/>
      <c r="B40" s="31"/>
      <c r="C40" s="31"/>
      <c r="D40" s="31"/>
      <c r="E40" s="33"/>
      <c r="F40" s="40"/>
      <c r="G40" s="50" t="s">
        <v>31</v>
      </c>
      <c r="H40" s="56">
        <f t="shared" si="3"/>
        <v>30</v>
      </c>
      <c r="I40" s="67"/>
      <c r="J40" s="67">
        <v>30</v>
      </c>
      <c r="K40" s="67"/>
      <c r="L40" s="67"/>
      <c r="M40" s="67"/>
      <c r="N40" s="67"/>
      <c r="O40" s="67"/>
      <c r="P40" s="67"/>
      <c r="Q40" s="67"/>
      <c r="R40" s="67"/>
      <c r="S40" s="67"/>
      <c r="T40" s="67"/>
    </row>
    <row r="41" spans="1:20" ht="33.75">
      <c r="A41" s="76"/>
      <c r="B41" s="77"/>
      <c r="C41" s="77"/>
      <c r="D41" s="77"/>
      <c r="E41" s="77"/>
      <c r="F41" s="20" t="s">
        <v>32</v>
      </c>
      <c r="G41" s="38" t="s">
        <v>101</v>
      </c>
      <c r="H41" s="56"/>
      <c r="I41" s="80"/>
      <c r="J41" s="80"/>
      <c r="K41" s="80">
        <v>1000</v>
      </c>
      <c r="L41" s="80"/>
      <c r="M41" s="80"/>
      <c r="N41" s="80"/>
      <c r="O41" s="80"/>
      <c r="P41" s="80"/>
      <c r="Q41" s="80"/>
      <c r="R41" s="80"/>
      <c r="S41" s="80"/>
      <c r="T41" s="80"/>
    </row>
    <row r="42" spans="1:20" ht="22.5">
      <c r="A42" s="76"/>
      <c r="B42" s="77"/>
      <c r="C42" s="77"/>
      <c r="D42" s="77"/>
      <c r="E42" s="77"/>
      <c r="F42" s="20" t="s">
        <v>30</v>
      </c>
      <c r="G42" s="38" t="s">
        <v>161</v>
      </c>
      <c r="H42" s="56">
        <f t="shared" si="3"/>
        <v>348</v>
      </c>
      <c r="I42" s="80"/>
      <c r="J42" s="80"/>
      <c r="K42" s="80"/>
      <c r="L42" s="80"/>
      <c r="M42" s="80"/>
      <c r="N42" s="80"/>
      <c r="O42" s="80"/>
      <c r="P42" s="80"/>
      <c r="Q42" s="80"/>
      <c r="R42" s="81">
        <v>348</v>
      </c>
      <c r="S42" s="80"/>
      <c r="T42" s="80"/>
    </row>
    <row r="43" spans="1:20">
      <c r="A43" s="82"/>
      <c r="B43" s="83"/>
      <c r="C43" s="83"/>
      <c r="D43" s="83"/>
      <c r="E43" s="83"/>
      <c r="F43" s="84"/>
      <c r="G43" s="85"/>
      <c r="H43" s="86"/>
      <c r="I43" s="87"/>
      <c r="J43" s="87"/>
      <c r="K43" s="87"/>
      <c r="L43" s="87"/>
      <c r="M43" s="87"/>
      <c r="N43" s="87"/>
      <c r="O43" s="87"/>
      <c r="P43" s="87"/>
      <c r="Q43" s="87"/>
      <c r="R43" s="88"/>
      <c r="S43" s="87"/>
      <c r="T43" s="87"/>
    </row>
    <row r="44" spans="1:20">
      <c r="A44" s="82"/>
      <c r="B44" s="83"/>
      <c r="C44" s="83"/>
      <c r="D44" s="83"/>
      <c r="E44" s="83"/>
      <c r="F44" s="84"/>
      <c r="G44" s="85"/>
      <c r="H44" s="86"/>
      <c r="I44" s="87"/>
      <c r="J44" s="87"/>
      <c r="K44" s="87"/>
      <c r="L44" s="87"/>
      <c r="M44" s="87"/>
      <c r="N44" s="87"/>
      <c r="O44" s="87"/>
      <c r="P44" s="87"/>
      <c r="Q44" s="87"/>
      <c r="R44" s="88"/>
      <c r="S44" s="87"/>
      <c r="T44" s="87"/>
    </row>
    <row r="45" spans="1:20">
      <c r="A45" s="3"/>
      <c r="D45" t="s">
        <v>28</v>
      </c>
      <c r="J45" t="s">
        <v>24</v>
      </c>
    </row>
    <row r="46" spans="1:20">
      <c r="A46" s="3"/>
    </row>
    <row r="47" spans="1:20">
      <c r="A47" s="3"/>
      <c r="D47" t="s">
        <v>162</v>
      </c>
      <c r="J47" t="s">
        <v>33</v>
      </c>
    </row>
    <row r="48" spans="1:20">
      <c r="A48" s="3"/>
    </row>
  </sheetData>
  <mergeCells count="31">
    <mergeCell ref="A7:T7"/>
    <mergeCell ref="N1:T1"/>
    <mergeCell ref="N2:T2"/>
    <mergeCell ref="O4:S4"/>
    <mergeCell ref="O5:P5"/>
    <mergeCell ref="O6:P6"/>
    <mergeCell ref="A8:T8"/>
    <mergeCell ref="A9:B9"/>
    <mergeCell ref="A10:B10"/>
    <mergeCell ref="A11:B11"/>
    <mergeCell ref="E9:F9"/>
    <mergeCell ref="E10:F10"/>
    <mergeCell ref="E11:F11"/>
    <mergeCell ref="S15:S18"/>
    <mergeCell ref="T15:T18"/>
    <mergeCell ref="A19:T19"/>
    <mergeCell ref="G13:G18"/>
    <mergeCell ref="H13:H18"/>
    <mergeCell ref="I13:T14"/>
    <mergeCell ref="I15:I18"/>
    <mergeCell ref="J15:J18"/>
    <mergeCell ref="K15:K18"/>
    <mergeCell ref="L15:L18"/>
    <mergeCell ref="M15:M18"/>
    <mergeCell ref="N15:N18"/>
    <mergeCell ref="O15:O18"/>
    <mergeCell ref="E12:J12"/>
    <mergeCell ref="A12:D12"/>
    <mergeCell ref="P15:P18"/>
    <mergeCell ref="Q15:Q18"/>
    <mergeCell ref="R15:R18"/>
  </mergeCells>
  <pageMargins left="0.2" right="0.2" top="0.73" bottom="0.22" header="0.31496062992125984" footer="0.2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43"/>
  <sheetViews>
    <sheetView topLeftCell="A25" workbookViewId="0">
      <selection activeCell="G44" sqref="G44"/>
    </sheetView>
  </sheetViews>
  <sheetFormatPr defaultColWidth="8.140625" defaultRowHeight="15"/>
  <cols>
    <col min="1" max="1" width="3.42578125" customWidth="1"/>
    <col min="2" max="2" width="4.5703125" customWidth="1"/>
    <col min="3" max="3" width="3.5703125" customWidth="1"/>
    <col min="4" max="4" width="4.140625" customWidth="1"/>
    <col min="5" max="5" width="4.42578125" customWidth="1"/>
    <col min="6" max="6" width="5.140625" customWidth="1"/>
    <col min="7" max="7" width="21.140625" customWidth="1"/>
    <col min="9" max="9" width="6.7109375" customWidth="1"/>
    <col min="10" max="10" width="6.85546875" customWidth="1"/>
    <col min="11" max="11" width="7" customWidth="1"/>
    <col min="12" max="12" width="6.7109375" customWidth="1"/>
    <col min="13" max="13" width="6.5703125" customWidth="1"/>
    <col min="14" max="14" width="6.85546875" customWidth="1"/>
    <col min="15" max="15" width="6.7109375" customWidth="1"/>
    <col min="16" max="16" width="7.42578125" customWidth="1"/>
    <col min="17" max="17" width="7.28515625" customWidth="1"/>
    <col min="18" max="18" width="6.7109375" customWidth="1"/>
    <col min="19" max="19" width="7.28515625" customWidth="1"/>
    <col min="20" max="20" width="7.42578125" customWidth="1"/>
  </cols>
  <sheetData>
    <row r="1" spans="1:20">
      <c r="A1" s="25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97" t="s">
        <v>146</v>
      </c>
      <c r="O1" s="97"/>
      <c r="P1" s="97"/>
      <c r="Q1" s="97"/>
      <c r="R1" s="97"/>
      <c r="S1" s="97"/>
      <c r="T1" s="97"/>
    </row>
    <row r="2" spans="1:20">
      <c r="A2" s="25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97" t="s">
        <v>112</v>
      </c>
      <c r="O2" s="97"/>
      <c r="P2" s="97"/>
      <c r="Q2" s="97"/>
      <c r="R2" s="97"/>
      <c r="S2" s="97"/>
      <c r="T2" s="97"/>
    </row>
    <row r="3" spans="1:20">
      <c r="A3" s="25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4"/>
      <c r="P3" s="94" t="s">
        <v>113</v>
      </c>
      <c r="Q3" s="24"/>
      <c r="R3" s="24"/>
      <c r="S3" s="24"/>
      <c r="T3" s="24"/>
    </row>
    <row r="4" spans="1:20" ht="27.75" customHeight="1">
      <c r="A4" s="25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4"/>
      <c r="O4" s="100" t="s">
        <v>37</v>
      </c>
      <c r="P4" s="100"/>
      <c r="Q4" s="100"/>
      <c r="R4" s="100"/>
      <c r="S4" s="100"/>
      <c r="T4" s="24"/>
    </row>
    <row r="5" spans="1:20">
      <c r="A5" s="25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4"/>
      <c r="O5" s="101" t="s">
        <v>29</v>
      </c>
      <c r="P5" s="101"/>
      <c r="Q5" s="78"/>
      <c r="R5" s="78"/>
      <c r="S5" s="78"/>
      <c r="T5" s="24"/>
    </row>
    <row r="6" spans="1:20">
      <c r="A6" s="25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4"/>
      <c r="O6" s="101" t="s">
        <v>140</v>
      </c>
      <c r="P6" s="101"/>
      <c r="Q6" s="78"/>
      <c r="R6" s="78"/>
      <c r="S6" s="78"/>
      <c r="T6" s="24"/>
    </row>
    <row r="7" spans="1:20">
      <c r="A7" s="117"/>
      <c r="B7" s="117"/>
      <c r="C7" s="117"/>
      <c r="D7" s="117"/>
      <c r="E7" s="117"/>
      <c r="F7" s="117"/>
      <c r="G7" s="117"/>
      <c r="H7" s="117"/>
      <c r="I7" s="117"/>
      <c r="J7" s="117"/>
      <c r="K7" s="117"/>
      <c r="L7" s="117"/>
      <c r="M7" s="117"/>
      <c r="N7" s="117"/>
      <c r="O7" s="117"/>
      <c r="P7" s="117"/>
      <c r="Q7" s="117"/>
      <c r="R7" s="117"/>
      <c r="S7" s="117"/>
      <c r="T7" s="117"/>
    </row>
    <row r="8" spans="1:20" ht="15.75">
      <c r="A8" s="98" t="s">
        <v>148</v>
      </c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  <c r="T8" s="98"/>
    </row>
    <row r="9" spans="1:20" ht="21" customHeight="1">
      <c r="A9" s="99" t="s">
        <v>40</v>
      </c>
      <c r="B9" s="99"/>
      <c r="E9" s="99" t="s">
        <v>41</v>
      </c>
      <c r="F9" s="99"/>
      <c r="H9" s="79"/>
      <c r="I9" s="79"/>
      <c r="J9" s="79"/>
      <c r="K9" s="79"/>
      <c r="L9" s="79"/>
      <c r="M9" s="79"/>
      <c r="N9" s="79"/>
      <c r="O9" s="79"/>
      <c r="P9" s="79"/>
      <c r="Q9" s="79"/>
      <c r="R9" s="79"/>
      <c r="S9" s="79"/>
      <c r="T9" s="79"/>
    </row>
    <row r="10" spans="1:20" ht="16.5" customHeight="1">
      <c r="A10" s="96" t="s">
        <v>155</v>
      </c>
      <c r="B10" s="96"/>
      <c r="E10" s="96" t="s">
        <v>44</v>
      </c>
      <c r="F10" s="96"/>
      <c r="H10" s="79"/>
      <c r="I10" s="79"/>
      <c r="J10" s="79"/>
      <c r="K10" s="79"/>
      <c r="L10" s="79"/>
      <c r="M10" s="79"/>
      <c r="N10" s="79"/>
      <c r="O10" s="79"/>
      <c r="P10" s="79"/>
      <c r="Q10" s="79"/>
      <c r="R10" s="79"/>
      <c r="S10" s="79"/>
      <c r="T10" s="79"/>
    </row>
    <row r="11" spans="1:20" ht="15" customHeight="1">
      <c r="A11" s="96" t="s">
        <v>43</v>
      </c>
      <c r="B11" s="96"/>
      <c r="E11" s="96" t="s">
        <v>45</v>
      </c>
      <c r="F11" s="96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79"/>
    </row>
    <row r="12" spans="1:20" ht="24.75" customHeight="1" thickBot="1">
      <c r="A12" s="116" t="s">
        <v>163</v>
      </c>
      <c r="B12" s="116"/>
      <c r="C12" s="116"/>
      <c r="D12" s="116"/>
      <c r="E12" s="115" t="s">
        <v>120</v>
      </c>
      <c r="F12" s="115"/>
      <c r="G12" s="115"/>
      <c r="H12" s="115"/>
      <c r="I12" s="115"/>
      <c r="J12" s="115"/>
      <c r="L12" s="79"/>
      <c r="M12" s="79"/>
      <c r="N12" s="79"/>
      <c r="O12" s="79"/>
      <c r="P12" s="79"/>
      <c r="Q12" s="79"/>
      <c r="R12" s="79"/>
      <c r="S12" s="79"/>
      <c r="T12" s="79"/>
    </row>
    <row r="13" spans="1:20" ht="15" customHeight="1">
      <c r="A13" s="5" t="s">
        <v>49</v>
      </c>
      <c r="B13" s="6"/>
      <c r="C13" s="6"/>
      <c r="D13" s="6"/>
      <c r="E13" s="6"/>
      <c r="F13" s="7"/>
      <c r="G13" s="103" t="s">
        <v>48</v>
      </c>
      <c r="H13" s="106" t="s">
        <v>55</v>
      </c>
      <c r="I13" s="109" t="s">
        <v>56</v>
      </c>
      <c r="J13" s="110"/>
      <c r="K13" s="110"/>
      <c r="L13" s="110"/>
      <c r="M13" s="110"/>
      <c r="N13" s="110"/>
      <c r="O13" s="110"/>
      <c r="P13" s="110"/>
      <c r="Q13" s="110"/>
      <c r="R13" s="110"/>
      <c r="S13" s="110"/>
      <c r="T13" s="111"/>
    </row>
    <row r="14" spans="1:20" ht="15.75" thickBot="1">
      <c r="A14" s="8"/>
      <c r="B14" s="9" t="s">
        <v>50</v>
      </c>
      <c r="C14" s="9"/>
      <c r="D14" s="9"/>
      <c r="E14" s="9"/>
      <c r="F14" s="10"/>
      <c r="G14" s="104"/>
      <c r="H14" s="107"/>
      <c r="I14" s="112"/>
      <c r="J14" s="113"/>
      <c r="K14" s="113"/>
      <c r="L14" s="113"/>
      <c r="M14" s="113"/>
      <c r="N14" s="113"/>
      <c r="O14" s="113"/>
      <c r="P14" s="113"/>
      <c r="Q14" s="113"/>
      <c r="R14" s="113"/>
      <c r="S14" s="113"/>
      <c r="T14" s="114"/>
    </row>
    <row r="15" spans="1:20">
      <c r="A15" s="8"/>
      <c r="B15" s="9" t="s">
        <v>51</v>
      </c>
      <c r="C15" s="9"/>
      <c r="D15" s="9"/>
      <c r="E15" s="9"/>
      <c r="F15" s="10"/>
      <c r="G15" s="104"/>
      <c r="H15" s="107"/>
      <c r="I15" s="103" t="s">
        <v>58</v>
      </c>
      <c r="J15" s="103" t="s">
        <v>59</v>
      </c>
      <c r="K15" s="103" t="s">
        <v>60</v>
      </c>
      <c r="L15" s="103" t="s">
        <v>61</v>
      </c>
      <c r="M15" s="103" t="s">
        <v>62</v>
      </c>
      <c r="N15" s="103" t="s">
        <v>63</v>
      </c>
      <c r="O15" s="103" t="s">
        <v>64</v>
      </c>
      <c r="P15" s="103" t="s">
        <v>65</v>
      </c>
      <c r="Q15" s="103" t="s">
        <v>66</v>
      </c>
      <c r="R15" s="103" t="s">
        <v>67</v>
      </c>
      <c r="S15" s="103" t="s">
        <v>68</v>
      </c>
      <c r="T15" s="103" t="s">
        <v>69</v>
      </c>
    </row>
    <row r="16" spans="1:20">
      <c r="A16" s="8"/>
      <c r="B16" s="9"/>
      <c r="C16" s="9"/>
      <c r="D16" s="9" t="s">
        <v>52</v>
      </c>
      <c r="E16" s="9"/>
      <c r="F16" s="10"/>
      <c r="G16" s="104"/>
      <c r="H16" s="107"/>
      <c r="I16" s="104"/>
      <c r="J16" s="104"/>
      <c r="K16" s="104"/>
      <c r="L16" s="104"/>
      <c r="M16" s="104"/>
      <c r="N16" s="104"/>
      <c r="O16" s="104"/>
      <c r="P16" s="104"/>
      <c r="Q16" s="104"/>
      <c r="R16" s="104"/>
      <c r="S16" s="104"/>
      <c r="T16" s="104"/>
    </row>
    <row r="17" spans="1:20">
      <c r="A17" s="8"/>
      <c r="B17" s="9"/>
      <c r="C17" s="9"/>
      <c r="D17" s="9"/>
      <c r="E17" s="9" t="s">
        <v>53</v>
      </c>
      <c r="F17" s="10"/>
      <c r="G17" s="104"/>
      <c r="H17" s="107"/>
      <c r="I17" s="104"/>
      <c r="J17" s="104"/>
      <c r="K17" s="104"/>
      <c r="L17" s="104"/>
      <c r="M17" s="104"/>
      <c r="N17" s="104"/>
      <c r="O17" s="104"/>
      <c r="P17" s="104"/>
      <c r="Q17" s="104"/>
      <c r="R17" s="104"/>
      <c r="S17" s="104"/>
      <c r="T17" s="104"/>
    </row>
    <row r="18" spans="1:20" ht="15.75" thickBot="1">
      <c r="A18" s="11"/>
      <c r="B18" s="12"/>
      <c r="C18" s="12"/>
      <c r="D18" s="12"/>
      <c r="E18" s="12"/>
      <c r="F18" s="13" t="s">
        <v>164</v>
      </c>
      <c r="G18" s="105"/>
      <c r="H18" s="108"/>
      <c r="I18" s="105"/>
      <c r="J18" s="105"/>
      <c r="K18" s="105"/>
      <c r="L18" s="105"/>
      <c r="M18" s="105"/>
      <c r="N18" s="105"/>
      <c r="O18" s="105"/>
      <c r="P18" s="105"/>
      <c r="Q18" s="105"/>
      <c r="R18" s="105"/>
      <c r="S18" s="105"/>
      <c r="T18" s="105"/>
    </row>
    <row r="19" spans="1:20" ht="15" customHeight="1">
      <c r="A19" s="95" t="s">
        <v>57</v>
      </c>
      <c r="B19" s="95"/>
      <c r="C19" s="95"/>
      <c r="D19" s="95"/>
      <c r="E19" s="95"/>
      <c r="F19" s="95"/>
      <c r="G19" s="95"/>
      <c r="H19" s="95"/>
      <c r="I19" s="95"/>
      <c r="J19" s="95"/>
      <c r="K19" s="95"/>
      <c r="L19" s="95"/>
      <c r="M19" s="95"/>
      <c r="N19" s="95"/>
      <c r="O19" s="95"/>
      <c r="P19" s="95"/>
      <c r="Q19" s="95"/>
      <c r="R19" s="95"/>
      <c r="S19" s="95"/>
      <c r="T19" s="95"/>
    </row>
    <row r="20" spans="1:20" ht="45" customHeight="1">
      <c r="A20" s="14">
        <v>456</v>
      </c>
      <c r="B20" s="14"/>
      <c r="C20" s="14"/>
      <c r="D20" s="14"/>
      <c r="E20" s="14"/>
      <c r="F20" s="14"/>
      <c r="G20" s="14" t="s">
        <v>70</v>
      </c>
      <c r="H20" s="16">
        <f>H22</f>
        <v>7355</v>
      </c>
      <c r="I20" s="16">
        <f t="shared" ref="I20:T20" si="0">I22</f>
        <v>2515</v>
      </c>
      <c r="J20" s="16">
        <f t="shared" si="0"/>
        <v>514</v>
      </c>
      <c r="K20" s="16">
        <f t="shared" si="0"/>
        <v>474</v>
      </c>
      <c r="L20" s="16">
        <f t="shared" si="0"/>
        <v>408</v>
      </c>
      <c r="M20" s="16">
        <f t="shared" si="0"/>
        <v>491</v>
      </c>
      <c r="N20" s="16">
        <f t="shared" si="0"/>
        <v>408</v>
      </c>
      <c r="O20" s="16">
        <f t="shared" si="0"/>
        <v>408</v>
      </c>
      <c r="P20" s="16">
        <f t="shared" si="0"/>
        <v>408</v>
      </c>
      <c r="Q20" s="16">
        <f t="shared" si="0"/>
        <v>408</v>
      </c>
      <c r="R20" s="16">
        <f t="shared" si="0"/>
        <v>408</v>
      </c>
      <c r="S20" s="16">
        <f t="shared" si="0"/>
        <v>491</v>
      </c>
      <c r="T20" s="16">
        <f t="shared" si="0"/>
        <v>408</v>
      </c>
    </row>
    <row r="21" spans="1:20" ht="70.5" customHeight="1">
      <c r="A21" s="14"/>
      <c r="B21" s="39" t="s">
        <v>25</v>
      </c>
      <c r="C21" s="14"/>
      <c r="D21" s="14"/>
      <c r="E21" s="70"/>
      <c r="F21" s="70"/>
      <c r="G21" s="14" t="s">
        <v>102</v>
      </c>
      <c r="H21" s="16">
        <f>H22</f>
        <v>7355</v>
      </c>
      <c r="I21" s="16">
        <f t="shared" ref="I21:T22" si="1">I22</f>
        <v>2515</v>
      </c>
      <c r="J21" s="16">
        <f t="shared" si="1"/>
        <v>514</v>
      </c>
      <c r="K21" s="16">
        <f t="shared" si="1"/>
        <v>474</v>
      </c>
      <c r="L21" s="16">
        <f t="shared" si="1"/>
        <v>408</v>
      </c>
      <c r="M21" s="16">
        <f t="shared" si="1"/>
        <v>491</v>
      </c>
      <c r="N21" s="16">
        <f t="shared" si="1"/>
        <v>408</v>
      </c>
      <c r="O21" s="16">
        <f t="shared" si="1"/>
        <v>408</v>
      </c>
      <c r="P21" s="16">
        <f t="shared" si="1"/>
        <v>408</v>
      </c>
      <c r="Q21" s="16">
        <f t="shared" si="1"/>
        <v>408</v>
      </c>
      <c r="R21" s="16">
        <f t="shared" si="1"/>
        <v>408</v>
      </c>
      <c r="S21" s="16">
        <f t="shared" si="1"/>
        <v>491</v>
      </c>
      <c r="T21" s="16">
        <f t="shared" si="1"/>
        <v>408</v>
      </c>
    </row>
    <row r="22" spans="1:20" ht="31.5">
      <c r="A22" s="17"/>
      <c r="C22" s="17"/>
      <c r="D22" s="20" t="s">
        <v>5</v>
      </c>
      <c r="E22" s="32"/>
      <c r="F22" s="37"/>
      <c r="G22" s="39" t="s">
        <v>100</v>
      </c>
      <c r="H22" s="56">
        <f>H23</f>
        <v>7355</v>
      </c>
      <c r="I22" s="56">
        <f t="shared" si="1"/>
        <v>2515</v>
      </c>
      <c r="J22" s="56">
        <f t="shared" si="1"/>
        <v>514</v>
      </c>
      <c r="K22" s="56">
        <f t="shared" si="1"/>
        <v>474</v>
      </c>
      <c r="L22" s="56">
        <f t="shared" si="1"/>
        <v>408</v>
      </c>
      <c r="M22" s="56">
        <f t="shared" si="1"/>
        <v>491</v>
      </c>
      <c r="N22" s="56">
        <f t="shared" si="1"/>
        <v>408</v>
      </c>
      <c r="O22" s="56">
        <f t="shared" si="1"/>
        <v>408</v>
      </c>
      <c r="P22" s="56">
        <f t="shared" si="1"/>
        <v>408</v>
      </c>
      <c r="Q22" s="56">
        <f t="shared" si="1"/>
        <v>408</v>
      </c>
      <c r="R22" s="56">
        <f t="shared" si="1"/>
        <v>408</v>
      </c>
      <c r="S22" s="56">
        <f t="shared" si="1"/>
        <v>491</v>
      </c>
      <c r="T22" s="56">
        <f t="shared" si="1"/>
        <v>408</v>
      </c>
    </row>
    <row r="23" spans="1:20" ht="22.5">
      <c r="A23" s="17"/>
      <c r="B23" s="17"/>
      <c r="C23" s="17"/>
      <c r="D23" s="20"/>
      <c r="E23" s="20" t="s">
        <v>4</v>
      </c>
      <c r="F23" s="39"/>
      <c r="G23" s="21" t="s">
        <v>73</v>
      </c>
      <c r="H23" s="56">
        <f>H24+H25+H26+H27+H28+H29+H30+H31+H32+H33+H34+H35</f>
        <v>7355</v>
      </c>
      <c r="I23" s="56">
        <f>I24+I25+I26+I27+I28+I30+I31+I32+I33+I34+I35</f>
        <v>2515</v>
      </c>
      <c r="J23" s="60">
        <f t="shared" ref="J23:T23" si="2">J24+J25+J26+J27+J28+J29+J30+J31+J32+J33+J34</f>
        <v>514</v>
      </c>
      <c r="K23" s="60">
        <f t="shared" si="2"/>
        <v>474</v>
      </c>
      <c r="L23" s="60">
        <f t="shared" si="2"/>
        <v>408</v>
      </c>
      <c r="M23" s="60">
        <f t="shared" si="2"/>
        <v>491</v>
      </c>
      <c r="N23" s="60">
        <f t="shared" si="2"/>
        <v>408</v>
      </c>
      <c r="O23" s="60">
        <f t="shared" si="2"/>
        <v>408</v>
      </c>
      <c r="P23" s="60">
        <f t="shared" si="2"/>
        <v>408</v>
      </c>
      <c r="Q23" s="60">
        <f t="shared" si="2"/>
        <v>408</v>
      </c>
      <c r="R23" s="60">
        <f t="shared" si="2"/>
        <v>408</v>
      </c>
      <c r="S23" s="60">
        <f t="shared" si="2"/>
        <v>491</v>
      </c>
      <c r="T23" s="60">
        <f t="shared" si="2"/>
        <v>408</v>
      </c>
    </row>
    <row r="24" spans="1:20">
      <c r="A24" s="31"/>
      <c r="B24" s="31"/>
      <c r="C24" s="31"/>
      <c r="D24" s="31"/>
      <c r="E24" s="33"/>
      <c r="F24" s="40">
        <v>111</v>
      </c>
      <c r="G24" s="38" t="s">
        <v>165</v>
      </c>
      <c r="H24" s="89">
        <f>I24+J24+K24+L24+M24+N24+O24+P24+Q24+R24+S24+T24</f>
        <v>4224</v>
      </c>
      <c r="I24" s="62">
        <v>352</v>
      </c>
      <c r="J24" s="62">
        <v>352</v>
      </c>
      <c r="K24" s="62">
        <v>352</v>
      </c>
      <c r="L24" s="62">
        <v>352</v>
      </c>
      <c r="M24" s="62">
        <v>352</v>
      </c>
      <c r="N24" s="62">
        <v>352</v>
      </c>
      <c r="O24" s="62">
        <v>352</v>
      </c>
      <c r="P24" s="62">
        <v>352</v>
      </c>
      <c r="Q24" s="62">
        <v>352</v>
      </c>
      <c r="R24" s="62">
        <v>352</v>
      </c>
      <c r="S24" s="62">
        <v>352</v>
      </c>
      <c r="T24" s="62">
        <v>352</v>
      </c>
    </row>
    <row r="25" spans="1:20">
      <c r="A25" s="31"/>
      <c r="B25" s="31"/>
      <c r="C25" s="31"/>
      <c r="D25" s="31"/>
      <c r="E25" s="33"/>
      <c r="F25" s="40">
        <v>113</v>
      </c>
      <c r="G25" s="38" t="s">
        <v>75</v>
      </c>
      <c r="H25" s="89">
        <f t="shared" ref="H25:H30" si="3">I25+J25+K25+L25+M25+N25+O25+P25+Q25+R25+S25+T25</f>
        <v>338</v>
      </c>
      <c r="I25" s="62"/>
      <c r="J25" s="62">
        <v>106</v>
      </c>
      <c r="K25" s="62">
        <v>66</v>
      </c>
      <c r="L25" s="62"/>
      <c r="M25" s="62">
        <v>83</v>
      </c>
      <c r="N25" s="62"/>
      <c r="O25" s="63"/>
      <c r="P25" s="62"/>
      <c r="Q25" s="62"/>
      <c r="R25" s="62"/>
      <c r="S25" s="62">
        <v>83</v>
      </c>
      <c r="T25" s="62"/>
    </row>
    <row r="26" spans="1:20">
      <c r="A26" s="31"/>
      <c r="B26" s="31"/>
      <c r="C26" s="31"/>
      <c r="D26" s="31"/>
      <c r="E26" s="33"/>
      <c r="F26" s="40">
        <v>121</v>
      </c>
      <c r="G26" s="38" t="s">
        <v>76</v>
      </c>
      <c r="H26" s="89">
        <f t="shared" si="3"/>
        <v>264</v>
      </c>
      <c r="I26" s="62">
        <v>22</v>
      </c>
      <c r="J26" s="62">
        <v>22</v>
      </c>
      <c r="K26" s="62">
        <v>22</v>
      </c>
      <c r="L26" s="62">
        <v>22</v>
      </c>
      <c r="M26" s="62">
        <v>22</v>
      </c>
      <c r="N26" s="62">
        <v>22</v>
      </c>
      <c r="O26" s="62">
        <v>22</v>
      </c>
      <c r="P26" s="62">
        <v>22</v>
      </c>
      <c r="Q26" s="62">
        <v>22</v>
      </c>
      <c r="R26" s="62">
        <v>22</v>
      </c>
      <c r="S26" s="62">
        <v>22</v>
      </c>
      <c r="T26" s="62">
        <v>22</v>
      </c>
    </row>
    <row r="27" spans="1:20" ht="33.75">
      <c r="A27" s="31"/>
      <c r="B27" s="31"/>
      <c r="C27" s="31"/>
      <c r="D27" s="31"/>
      <c r="E27" s="33"/>
      <c r="F27" s="40">
        <v>122</v>
      </c>
      <c r="G27" s="38" t="s">
        <v>104</v>
      </c>
      <c r="H27" s="89">
        <f t="shared" si="3"/>
        <v>132</v>
      </c>
      <c r="I27" s="64">
        <v>11</v>
      </c>
      <c r="J27" s="64">
        <v>11</v>
      </c>
      <c r="K27" s="64">
        <v>11</v>
      </c>
      <c r="L27" s="64">
        <v>11</v>
      </c>
      <c r="M27" s="64">
        <v>11</v>
      </c>
      <c r="N27" s="64">
        <v>11</v>
      </c>
      <c r="O27" s="64">
        <v>11</v>
      </c>
      <c r="P27" s="64">
        <v>11</v>
      </c>
      <c r="Q27" s="64">
        <v>11</v>
      </c>
      <c r="R27" s="64">
        <v>11</v>
      </c>
      <c r="S27" s="64">
        <v>11</v>
      </c>
      <c r="T27" s="64">
        <v>11</v>
      </c>
    </row>
    <row r="28" spans="1:20" ht="33.75">
      <c r="A28" s="31"/>
      <c r="B28" s="31"/>
      <c r="C28" s="31"/>
      <c r="D28" s="31"/>
      <c r="E28" s="33"/>
      <c r="F28" s="40">
        <v>124</v>
      </c>
      <c r="G28" s="38" t="s">
        <v>79</v>
      </c>
      <c r="H28" s="89">
        <f t="shared" si="3"/>
        <v>84</v>
      </c>
      <c r="I28" s="64">
        <v>7</v>
      </c>
      <c r="J28" s="64">
        <v>7</v>
      </c>
      <c r="K28" s="64">
        <v>7</v>
      </c>
      <c r="L28" s="64">
        <v>7</v>
      </c>
      <c r="M28" s="64">
        <v>7</v>
      </c>
      <c r="N28" s="64">
        <v>7</v>
      </c>
      <c r="O28" s="64">
        <v>7</v>
      </c>
      <c r="P28" s="64">
        <v>7</v>
      </c>
      <c r="Q28" s="64">
        <v>7</v>
      </c>
      <c r="R28" s="64">
        <v>7</v>
      </c>
      <c r="S28" s="64">
        <v>7</v>
      </c>
      <c r="T28" s="64">
        <v>7</v>
      </c>
    </row>
    <row r="29" spans="1:20" ht="22.5">
      <c r="A29" s="31"/>
      <c r="B29" s="31"/>
      <c r="C29" s="31"/>
      <c r="D29" s="31"/>
      <c r="E29" s="33"/>
      <c r="F29" s="40">
        <v>131</v>
      </c>
      <c r="G29" s="38" t="s">
        <v>105</v>
      </c>
      <c r="H29" s="89">
        <f t="shared" si="3"/>
        <v>168</v>
      </c>
      <c r="I29" s="62">
        <v>14</v>
      </c>
      <c r="J29" s="62">
        <v>14</v>
      </c>
      <c r="K29" s="62">
        <v>14</v>
      </c>
      <c r="L29" s="62">
        <v>14</v>
      </c>
      <c r="M29" s="62">
        <v>14</v>
      </c>
      <c r="N29" s="62">
        <v>14</v>
      </c>
      <c r="O29" s="62">
        <v>14</v>
      </c>
      <c r="P29" s="62">
        <v>14</v>
      </c>
      <c r="Q29" s="62">
        <v>14</v>
      </c>
      <c r="R29" s="62">
        <v>14</v>
      </c>
      <c r="S29" s="62">
        <v>14</v>
      </c>
      <c r="T29" s="62">
        <v>14</v>
      </c>
    </row>
    <row r="30" spans="1:20" ht="22.5">
      <c r="A30" s="31"/>
      <c r="B30" s="31"/>
      <c r="C30" s="31"/>
      <c r="D30" s="31"/>
      <c r="E30" s="33"/>
      <c r="F30" s="40">
        <v>135</v>
      </c>
      <c r="G30" s="38" t="s">
        <v>11</v>
      </c>
      <c r="H30" s="89">
        <f t="shared" si="3"/>
        <v>24</v>
      </c>
      <c r="I30" s="62">
        <v>2</v>
      </c>
      <c r="J30" s="62">
        <v>2</v>
      </c>
      <c r="K30" s="62">
        <v>2</v>
      </c>
      <c r="L30" s="62">
        <v>2</v>
      </c>
      <c r="M30" s="62">
        <v>2</v>
      </c>
      <c r="N30" s="62">
        <v>2</v>
      </c>
      <c r="O30" s="62">
        <v>2</v>
      </c>
      <c r="P30" s="62">
        <v>2</v>
      </c>
      <c r="Q30" s="62">
        <v>2</v>
      </c>
      <c r="R30" s="62">
        <v>2</v>
      </c>
      <c r="S30" s="62">
        <v>2</v>
      </c>
      <c r="T30" s="62">
        <v>2</v>
      </c>
    </row>
    <row r="31" spans="1:20">
      <c r="A31" s="31"/>
      <c r="B31" s="31"/>
      <c r="C31" s="31"/>
      <c r="D31" s="31"/>
      <c r="E31" s="33"/>
      <c r="F31" s="40">
        <v>149</v>
      </c>
      <c r="G31" s="38" t="s">
        <v>127</v>
      </c>
      <c r="H31" s="89">
        <f t="shared" ref="H31:H35" si="4">I31</f>
        <v>140</v>
      </c>
      <c r="I31" s="90">
        <v>140</v>
      </c>
      <c r="J31" s="65"/>
      <c r="K31" s="65"/>
      <c r="L31" s="65"/>
      <c r="M31" s="65"/>
      <c r="N31" s="65"/>
      <c r="O31" s="66"/>
      <c r="P31" s="65"/>
      <c r="Q31" s="65"/>
      <c r="R31" s="65"/>
      <c r="S31" s="65"/>
      <c r="T31" s="62"/>
    </row>
    <row r="32" spans="1:20">
      <c r="A32" s="31"/>
      <c r="B32" s="31"/>
      <c r="C32" s="31"/>
      <c r="D32" s="31"/>
      <c r="E32" s="33"/>
      <c r="F32" s="40">
        <v>152</v>
      </c>
      <c r="G32" s="38" t="s">
        <v>107</v>
      </c>
      <c r="H32" s="89">
        <f t="shared" si="4"/>
        <v>264</v>
      </c>
      <c r="I32" s="90">
        <v>264</v>
      </c>
      <c r="J32" s="62"/>
      <c r="K32" s="62"/>
      <c r="L32" s="62"/>
      <c r="M32" s="62"/>
      <c r="N32" s="62"/>
      <c r="O32" s="62"/>
      <c r="P32" s="62"/>
      <c r="Q32" s="62"/>
      <c r="R32" s="62"/>
      <c r="S32" s="62"/>
      <c r="T32" s="62"/>
    </row>
    <row r="33" spans="1:20" ht="22.5">
      <c r="A33" s="31"/>
      <c r="B33" s="31"/>
      <c r="C33" s="31"/>
      <c r="D33" s="31"/>
      <c r="E33" s="33"/>
      <c r="F33" s="40">
        <v>159</v>
      </c>
      <c r="G33" s="38" t="s">
        <v>88</v>
      </c>
      <c r="H33" s="89">
        <f t="shared" si="4"/>
        <v>369</v>
      </c>
      <c r="I33" s="90">
        <v>369</v>
      </c>
      <c r="J33" s="65"/>
      <c r="K33" s="65"/>
      <c r="L33" s="65"/>
      <c r="M33" s="65"/>
      <c r="N33" s="65"/>
      <c r="O33" s="65"/>
      <c r="P33" s="65"/>
      <c r="Q33" s="65"/>
      <c r="R33" s="65"/>
      <c r="S33" s="65"/>
      <c r="T33" s="65"/>
    </row>
    <row r="34" spans="1:20" ht="33.75">
      <c r="A34" s="76"/>
      <c r="B34" s="77"/>
      <c r="C34" s="77"/>
      <c r="D34" s="77"/>
      <c r="E34" s="77"/>
      <c r="F34" s="20" t="s">
        <v>32</v>
      </c>
      <c r="G34" s="38" t="s">
        <v>101</v>
      </c>
      <c r="H34" s="89">
        <f t="shared" si="4"/>
        <v>1000</v>
      </c>
      <c r="I34" s="91">
        <v>1000</v>
      </c>
      <c r="J34" s="80"/>
      <c r="K34" s="80"/>
      <c r="L34" s="80"/>
      <c r="M34" s="80"/>
      <c r="N34" s="80"/>
      <c r="O34" s="80"/>
      <c r="P34" s="80"/>
      <c r="Q34" s="80"/>
      <c r="R34" s="80"/>
      <c r="S34" s="80"/>
      <c r="T34" s="80"/>
    </row>
    <row r="35" spans="1:20" ht="22.5">
      <c r="A35" s="76"/>
      <c r="B35" s="77"/>
      <c r="C35" s="77"/>
      <c r="D35" s="77"/>
      <c r="E35" s="77"/>
      <c r="F35" s="20" t="s">
        <v>30</v>
      </c>
      <c r="G35" s="38" t="s">
        <v>166</v>
      </c>
      <c r="H35" s="89">
        <f t="shared" si="4"/>
        <v>348</v>
      </c>
      <c r="I35" s="91">
        <v>348</v>
      </c>
      <c r="J35" s="80"/>
      <c r="K35" s="80"/>
      <c r="L35" s="80"/>
      <c r="M35" s="80"/>
      <c r="N35" s="80"/>
      <c r="O35" s="80"/>
      <c r="P35" s="80"/>
      <c r="Q35" s="80"/>
      <c r="R35" s="81"/>
      <c r="S35" s="80"/>
      <c r="T35" s="80"/>
    </row>
    <row r="36" spans="1:20">
      <c r="A36" s="82"/>
      <c r="B36" s="83"/>
      <c r="C36" s="83"/>
      <c r="D36" s="83"/>
      <c r="E36" s="83"/>
      <c r="F36" s="84"/>
      <c r="G36" s="85"/>
      <c r="H36" s="86"/>
      <c r="I36" s="87"/>
      <c r="J36" s="87"/>
      <c r="K36" s="87"/>
      <c r="L36" s="87"/>
      <c r="M36" s="87"/>
      <c r="N36" s="87"/>
      <c r="O36" s="87"/>
      <c r="P36" s="87"/>
      <c r="Q36" s="87"/>
      <c r="R36" s="88"/>
      <c r="S36" s="87"/>
      <c r="T36" s="87"/>
    </row>
    <row r="37" spans="1:20">
      <c r="A37" s="82"/>
      <c r="B37" s="83"/>
      <c r="C37" s="83"/>
      <c r="D37" s="83"/>
      <c r="E37" s="83"/>
      <c r="F37" s="84"/>
      <c r="G37" s="85"/>
      <c r="H37" s="86"/>
      <c r="I37" s="87"/>
      <c r="J37" s="87"/>
      <c r="K37" s="87"/>
      <c r="L37" s="87"/>
      <c r="M37" s="87"/>
      <c r="N37" s="87"/>
      <c r="O37" s="87"/>
      <c r="P37" s="87"/>
      <c r="Q37" s="87"/>
      <c r="R37" s="88"/>
      <c r="S37" s="87"/>
      <c r="T37" s="87"/>
    </row>
    <row r="38" spans="1:20">
      <c r="A38" s="3"/>
      <c r="D38" s="92" t="s">
        <v>28</v>
      </c>
      <c r="E38" s="92"/>
      <c r="F38" s="92"/>
      <c r="G38" s="92"/>
      <c r="H38" s="92"/>
      <c r="I38" s="92"/>
      <c r="J38" s="92" t="s">
        <v>24</v>
      </c>
      <c r="K38" s="92"/>
    </row>
    <row r="39" spans="1:20">
      <c r="A39" s="3"/>
      <c r="D39" s="92"/>
      <c r="E39" s="92"/>
      <c r="F39" s="92"/>
      <c r="G39" s="92"/>
      <c r="H39" s="92"/>
      <c r="I39" s="92"/>
      <c r="J39" s="92"/>
      <c r="K39" s="92"/>
    </row>
    <row r="40" spans="1:20">
      <c r="A40" s="3"/>
      <c r="D40" s="92" t="s">
        <v>162</v>
      </c>
      <c r="E40" s="92"/>
      <c r="F40" s="92"/>
      <c r="G40" s="92"/>
      <c r="H40" s="92"/>
      <c r="I40" s="92"/>
      <c r="J40" s="92" t="s">
        <v>33</v>
      </c>
      <c r="K40" s="92"/>
    </row>
    <row r="41" spans="1:20">
      <c r="A41" s="3"/>
    </row>
    <row r="42" spans="1:20">
      <c r="A42" s="3"/>
    </row>
    <row r="43" spans="1:20">
      <c r="A43" s="3"/>
    </row>
  </sheetData>
  <mergeCells count="31">
    <mergeCell ref="N1:T1"/>
    <mergeCell ref="N2:T2"/>
    <mergeCell ref="O4:S4"/>
    <mergeCell ref="O5:P5"/>
    <mergeCell ref="O6:P6"/>
    <mergeCell ref="E12:J12"/>
    <mergeCell ref="A12:D12"/>
    <mergeCell ref="S15:S18"/>
    <mergeCell ref="T15:T18"/>
    <mergeCell ref="A7:T7"/>
    <mergeCell ref="A8:T8"/>
    <mergeCell ref="A9:B9"/>
    <mergeCell ref="A10:B10"/>
    <mergeCell ref="A11:B11"/>
    <mergeCell ref="E9:F9"/>
    <mergeCell ref="E10:F10"/>
    <mergeCell ref="E11:F11"/>
    <mergeCell ref="A19:T19"/>
    <mergeCell ref="G13:G18"/>
    <mergeCell ref="H13:H18"/>
    <mergeCell ref="I13:T14"/>
    <mergeCell ref="I15:I18"/>
    <mergeCell ref="J15:J18"/>
    <mergeCell ref="K15:K18"/>
    <mergeCell ref="L15:L18"/>
    <mergeCell ref="M15:M18"/>
    <mergeCell ref="N15:N18"/>
    <mergeCell ref="O15:O18"/>
    <mergeCell ref="P15:P18"/>
    <mergeCell ref="Q15:Q18"/>
    <mergeCell ref="R15:R18"/>
  </mergeCells>
  <pageMargins left="0.2" right="0.2" top="0.76" bottom="0.22" header="0.7" footer="0.2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FF00"/>
  </sheetPr>
  <dimension ref="A1:T72"/>
  <sheetViews>
    <sheetView topLeftCell="A56" workbookViewId="0">
      <selection activeCell="H73" sqref="H73"/>
    </sheetView>
  </sheetViews>
  <sheetFormatPr defaultRowHeight="15"/>
  <cols>
    <col min="1" max="1" width="4.85546875" style="3" customWidth="1"/>
    <col min="2" max="2" width="4.5703125" customWidth="1"/>
    <col min="3" max="3" width="0.140625" customWidth="1"/>
    <col min="4" max="4" width="3.85546875" customWidth="1"/>
    <col min="5" max="5" width="4.140625" customWidth="1"/>
    <col min="6" max="6" width="4.85546875" customWidth="1"/>
    <col min="7" max="7" width="23.5703125" customWidth="1"/>
    <col min="8" max="8" width="8.140625" customWidth="1"/>
    <col min="9" max="14" width="7.5703125" customWidth="1"/>
    <col min="15" max="16" width="7.140625" customWidth="1"/>
    <col min="17" max="17" width="7" customWidth="1"/>
    <col min="18" max="18" width="6.7109375" customWidth="1"/>
    <col min="19" max="20" width="7" customWidth="1"/>
  </cols>
  <sheetData>
    <row r="1" spans="1:20" ht="12.75" customHeight="1">
      <c r="A1" s="25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97" t="s">
        <v>167</v>
      </c>
      <c r="O1" s="97"/>
      <c r="P1" s="97"/>
      <c r="Q1" s="97"/>
      <c r="R1" s="97"/>
      <c r="S1" s="97"/>
      <c r="T1" s="97"/>
    </row>
    <row r="2" spans="1:20" ht="15" customHeight="1">
      <c r="A2" s="25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97" t="s">
        <v>112</v>
      </c>
      <c r="O2" s="97"/>
      <c r="P2" s="97"/>
      <c r="Q2" s="97"/>
      <c r="R2" s="97"/>
      <c r="S2" s="97"/>
      <c r="T2" s="97"/>
    </row>
    <row r="3" spans="1:20">
      <c r="A3" s="117"/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7"/>
      <c r="Q3" s="117"/>
      <c r="R3" s="117"/>
      <c r="S3" s="117"/>
      <c r="T3" s="117"/>
    </row>
    <row r="4" spans="1:20" ht="24.75" customHeight="1">
      <c r="A4" s="98" t="s">
        <v>148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98"/>
    </row>
    <row r="5" spans="1:20" ht="15.75" customHeight="1">
      <c r="A5" s="99" t="s">
        <v>40</v>
      </c>
      <c r="B5" s="99"/>
      <c r="C5" s="26"/>
      <c r="E5" s="28"/>
      <c r="F5" s="26"/>
      <c r="G5" s="28" t="s">
        <v>41</v>
      </c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</row>
    <row r="6" spans="1:20" ht="15" customHeight="1">
      <c r="A6" s="96" t="s">
        <v>155</v>
      </c>
      <c r="B6" s="96"/>
      <c r="C6" s="26"/>
      <c r="E6" s="26"/>
      <c r="F6" s="26"/>
      <c r="G6" s="79" t="s">
        <v>118</v>
      </c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</row>
    <row r="7" spans="1:20">
      <c r="A7" s="96" t="s">
        <v>43</v>
      </c>
      <c r="B7" s="96"/>
      <c r="C7" s="26"/>
      <c r="E7" s="26"/>
      <c r="F7" s="26"/>
      <c r="G7" s="79" t="s">
        <v>45</v>
      </c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</row>
    <row r="8" spans="1:20" ht="21.75" customHeight="1">
      <c r="A8" s="96" t="s">
        <v>46</v>
      </c>
      <c r="B8" s="96"/>
      <c r="C8" s="96"/>
      <c r="D8" s="96"/>
      <c r="E8" s="96"/>
      <c r="F8" s="96"/>
      <c r="G8" s="99" t="s">
        <v>120</v>
      </c>
      <c r="H8" s="99"/>
      <c r="I8" s="99"/>
      <c r="J8" s="99"/>
      <c r="K8" s="99"/>
      <c r="L8" s="99"/>
      <c r="M8" s="26"/>
      <c r="N8" s="26"/>
      <c r="O8" s="26"/>
      <c r="P8" s="26"/>
      <c r="Q8" s="26"/>
      <c r="R8" s="26"/>
      <c r="S8" s="26"/>
      <c r="T8" s="26"/>
    </row>
    <row r="9" spans="1:20" ht="15.75" thickBot="1">
      <c r="A9" s="27"/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</row>
    <row r="10" spans="1:20">
      <c r="A10" s="5" t="s">
        <v>49</v>
      </c>
      <c r="B10" s="6"/>
      <c r="C10" s="6"/>
      <c r="D10" s="6"/>
      <c r="E10" s="6"/>
      <c r="F10" s="7"/>
      <c r="G10" s="103" t="s">
        <v>48</v>
      </c>
      <c r="H10" s="106" t="s">
        <v>169</v>
      </c>
      <c r="I10" s="109" t="s">
        <v>56</v>
      </c>
      <c r="J10" s="110"/>
      <c r="K10" s="110"/>
      <c r="L10" s="110"/>
      <c r="M10" s="110"/>
      <c r="N10" s="110"/>
      <c r="O10" s="110"/>
      <c r="P10" s="110"/>
      <c r="Q10" s="110"/>
      <c r="R10" s="110"/>
      <c r="S10" s="110"/>
      <c r="T10" s="111"/>
    </row>
    <row r="11" spans="1:20" ht="12" customHeight="1" thickBot="1">
      <c r="A11" s="8"/>
      <c r="B11" s="9" t="s">
        <v>50</v>
      </c>
      <c r="C11" s="9"/>
      <c r="D11" s="9"/>
      <c r="E11" s="9"/>
      <c r="F11" s="10"/>
      <c r="G11" s="104"/>
      <c r="H11" s="107"/>
      <c r="I11" s="112"/>
      <c r="J11" s="113"/>
      <c r="K11" s="113"/>
      <c r="L11" s="113"/>
      <c r="M11" s="113"/>
      <c r="N11" s="113"/>
      <c r="O11" s="113"/>
      <c r="P11" s="113"/>
      <c r="Q11" s="113"/>
      <c r="R11" s="113"/>
      <c r="S11" s="113"/>
      <c r="T11" s="114"/>
    </row>
    <row r="12" spans="1:20" ht="12.75" customHeight="1">
      <c r="A12" s="8"/>
      <c r="B12" s="9" t="s">
        <v>51</v>
      </c>
      <c r="C12" s="9"/>
      <c r="D12" s="9"/>
      <c r="E12" s="9"/>
      <c r="F12" s="10"/>
      <c r="G12" s="104"/>
      <c r="H12" s="107"/>
      <c r="I12" s="103" t="s">
        <v>58</v>
      </c>
      <c r="J12" s="103" t="s">
        <v>59</v>
      </c>
      <c r="K12" s="103" t="s">
        <v>60</v>
      </c>
      <c r="L12" s="103" t="s">
        <v>61</v>
      </c>
      <c r="M12" s="103" t="s">
        <v>62</v>
      </c>
      <c r="N12" s="103" t="s">
        <v>63</v>
      </c>
      <c r="O12" s="103" t="s">
        <v>64</v>
      </c>
      <c r="P12" s="103" t="s">
        <v>65</v>
      </c>
      <c r="Q12" s="103" t="s">
        <v>66</v>
      </c>
      <c r="R12" s="103" t="s">
        <v>67</v>
      </c>
      <c r="S12" s="103" t="s">
        <v>68</v>
      </c>
      <c r="T12" s="103" t="s">
        <v>69</v>
      </c>
    </row>
    <row r="13" spans="1:20" ht="11.25" customHeight="1">
      <c r="A13" s="8"/>
      <c r="B13" s="9"/>
      <c r="C13" s="9"/>
      <c r="D13" s="9" t="s">
        <v>52</v>
      </c>
      <c r="E13" s="9"/>
      <c r="F13" s="10"/>
      <c r="G13" s="104"/>
      <c r="H13" s="107"/>
      <c r="I13" s="104"/>
      <c r="J13" s="104"/>
      <c r="K13" s="104"/>
      <c r="L13" s="104"/>
      <c r="M13" s="104"/>
      <c r="N13" s="104"/>
      <c r="O13" s="104"/>
      <c r="P13" s="104"/>
      <c r="Q13" s="104"/>
      <c r="R13" s="104"/>
      <c r="S13" s="104"/>
      <c r="T13" s="104"/>
    </row>
    <row r="14" spans="1:20" ht="11.25" customHeight="1">
      <c r="A14" s="8"/>
      <c r="B14" s="9"/>
      <c r="C14" s="9"/>
      <c r="D14" s="9"/>
      <c r="E14" s="9" t="s">
        <v>121</v>
      </c>
      <c r="F14" s="10"/>
      <c r="G14" s="104"/>
      <c r="H14" s="107"/>
      <c r="I14" s="104"/>
      <c r="J14" s="104"/>
      <c r="K14" s="104"/>
      <c r="L14" s="104"/>
      <c r="M14" s="104"/>
      <c r="N14" s="104"/>
      <c r="O14" s="104"/>
      <c r="P14" s="104"/>
      <c r="Q14" s="104"/>
      <c r="R14" s="104"/>
      <c r="S14" s="104"/>
      <c r="T14" s="104"/>
    </row>
    <row r="15" spans="1:20" ht="10.5" customHeight="1" thickBot="1">
      <c r="A15" s="11"/>
      <c r="B15" s="12"/>
      <c r="C15" s="12"/>
      <c r="D15" s="12"/>
      <c r="E15" s="12"/>
      <c r="F15" s="13" t="s">
        <v>168</v>
      </c>
      <c r="G15" s="105"/>
      <c r="H15" s="108"/>
      <c r="I15" s="105"/>
      <c r="J15" s="105"/>
      <c r="K15" s="105"/>
      <c r="L15" s="105"/>
      <c r="M15" s="105"/>
      <c r="N15" s="105"/>
      <c r="O15" s="105"/>
      <c r="P15" s="105"/>
      <c r="Q15" s="105"/>
      <c r="R15" s="105"/>
      <c r="S15" s="105"/>
      <c r="T15" s="105"/>
    </row>
    <row r="16" spans="1:20">
      <c r="A16" s="95" t="s">
        <v>57</v>
      </c>
      <c r="B16" s="95"/>
      <c r="C16" s="95"/>
      <c r="D16" s="95"/>
      <c r="E16" s="95"/>
      <c r="F16" s="95"/>
      <c r="G16" s="95"/>
      <c r="H16" s="95"/>
      <c r="I16" s="95"/>
      <c r="J16" s="95"/>
      <c r="K16" s="95"/>
      <c r="L16" s="95"/>
      <c r="M16" s="95"/>
      <c r="N16" s="95"/>
      <c r="O16" s="95"/>
      <c r="P16" s="95"/>
      <c r="Q16" s="95"/>
      <c r="R16" s="95"/>
      <c r="S16" s="95"/>
      <c r="T16" s="95"/>
    </row>
    <row r="17" spans="1:20" ht="35.25" customHeight="1">
      <c r="A17" s="14">
        <v>456</v>
      </c>
      <c r="B17" s="14"/>
      <c r="C17" s="14"/>
      <c r="D17" s="14"/>
      <c r="E17" s="14"/>
      <c r="F17" s="14"/>
      <c r="G17" s="14" t="s">
        <v>70</v>
      </c>
      <c r="H17" s="16">
        <f>H18</f>
        <v>35498</v>
      </c>
      <c r="I17" s="16">
        <f t="shared" ref="I17:T17" si="0">I18</f>
        <v>22130</v>
      </c>
      <c r="J17" s="16">
        <f t="shared" si="0"/>
        <v>1482</v>
      </c>
      <c r="K17" s="16">
        <f t="shared" si="0"/>
        <v>1423</v>
      </c>
      <c r="L17" s="16">
        <f t="shared" si="0"/>
        <v>1122</v>
      </c>
      <c r="M17" s="16">
        <f t="shared" si="0"/>
        <v>1122</v>
      </c>
      <c r="N17" s="16">
        <f t="shared" si="0"/>
        <v>1188</v>
      </c>
      <c r="O17" s="16">
        <f t="shared" si="0"/>
        <v>1122</v>
      </c>
      <c r="P17" s="16">
        <f t="shared" si="0"/>
        <v>1122</v>
      </c>
      <c r="Q17" s="16">
        <f t="shared" si="0"/>
        <v>1203</v>
      </c>
      <c r="R17" s="16">
        <f t="shared" si="0"/>
        <v>1122</v>
      </c>
      <c r="S17" s="16">
        <f t="shared" si="0"/>
        <v>1340</v>
      </c>
      <c r="T17" s="16">
        <f t="shared" si="0"/>
        <v>1122</v>
      </c>
    </row>
    <row r="18" spans="1:20" ht="36" customHeight="1">
      <c r="A18" s="14"/>
      <c r="B18" s="14">
        <v>3252</v>
      </c>
      <c r="C18" s="14"/>
      <c r="D18" s="14"/>
      <c r="E18" s="14"/>
      <c r="F18" s="14"/>
      <c r="G18" s="14" t="s">
        <v>123</v>
      </c>
      <c r="H18" s="16">
        <f>H19+H45+H48+H52</f>
        <v>35498</v>
      </c>
      <c r="I18" s="16">
        <f t="shared" ref="I18:T18" si="1">I19+I45+I48+I52</f>
        <v>22130</v>
      </c>
      <c r="J18" s="16">
        <f t="shared" si="1"/>
        <v>1482</v>
      </c>
      <c r="K18" s="16">
        <f t="shared" si="1"/>
        <v>1423</v>
      </c>
      <c r="L18" s="16">
        <f t="shared" si="1"/>
        <v>1122</v>
      </c>
      <c r="M18" s="16">
        <f t="shared" si="1"/>
        <v>1122</v>
      </c>
      <c r="N18" s="16">
        <f t="shared" si="1"/>
        <v>1188</v>
      </c>
      <c r="O18" s="16">
        <f t="shared" si="1"/>
        <v>1122</v>
      </c>
      <c r="P18" s="16">
        <f t="shared" si="1"/>
        <v>1122</v>
      </c>
      <c r="Q18" s="16">
        <f t="shared" si="1"/>
        <v>1203</v>
      </c>
      <c r="R18" s="16">
        <f t="shared" si="1"/>
        <v>1122</v>
      </c>
      <c r="S18" s="16">
        <f t="shared" si="1"/>
        <v>1340</v>
      </c>
      <c r="T18" s="16">
        <f t="shared" si="1"/>
        <v>1122</v>
      </c>
    </row>
    <row r="19" spans="1:20" ht="76.5" customHeight="1">
      <c r="A19" s="14"/>
      <c r="B19" s="14"/>
      <c r="C19" s="14"/>
      <c r="D19" s="15" t="s">
        <v>0</v>
      </c>
      <c r="E19" s="15"/>
      <c r="F19" s="14"/>
      <c r="G19" s="14" t="s">
        <v>72</v>
      </c>
      <c r="H19" s="16">
        <f>H20</f>
        <v>12509</v>
      </c>
      <c r="I19" s="16">
        <f t="shared" ref="I19:T19" si="2">I20</f>
        <v>3831</v>
      </c>
      <c r="J19" s="16">
        <f t="shared" si="2"/>
        <v>980</v>
      </c>
      <c r="K19" s="16">
        <f t="shared" si="2"/>
        <v>946</v>
      </c>
      <c r="L19" s="16">
        <f t="shared" si="2"/>
        <v>726</v>
      </c>
      <c r="M19" s="16">
        <f t="shared" si="2"/>
        <v>726</v>
      </c>
      <c r="N19" s="16">
        <f t="shared" si="2"/>
        <v>726</v>
      </c>
      <c r="O19" s="16">
        <f t="shared" si="2"/>
        <v>726</v>
      </c>
      <c r="P19" s="16">
        <f t="shared" si="2"/>
        <v>726</v>
      </c>
      <c r="Q19" s="16">
        <f t="shared" si="2"/>
        <v>726</v>
      </c>
      <c r="R19" s="16">
        <f t="shared" si="2"/>
        <v>726</v>
      </c>
      <c r="S19" s="16">
        <f t="shared" si="2"/>
        <v>944</v>
      </c>
      <c r="T19" s="16">
        <f t="shared" si="2"/>
        <v>726</v>
      </c>
    </row>
    <row r="20" spans="1:20" s="19" customFormat="1" ht="24.75" customHeight="1">
      <c r="A20" s="17"/>
      <c r="B20" s="17"/>
      <c r="C20" s="17"/>
      <c r="D20" s="20"/>
      <c r="E20" s="20" t="s">
        <v>4</v>
      </c>
      <c r="F20" s="17"/>
      <c r="G20" s="21" t="s">
        <v>73</v>
      </c>
      <c r="H20" s="16">
        <f>H21+H22+H23+H24+H25+H26+H27+H28+H29+H31+H34+H35+H44</f>
        <v>12509</v>
      </c>
      <c r="I20" s="16">
        <f t="shared" ref="I20:T20" si="3">I21+I22+I23+I24+I25+I26+I27+I28+I29+I31+I34+I35+I44</f>
        <v>3831</v>
      </c>
      <c r="J20" s="16">
        <f t="shared" si="3"/>
        <v>980</v>
      </c>
      <c r="K20" s="16">
        <f t="shared" si="3"/>
        <v>946</v>
      </c>
      <c r="L20" s="16">
        <f t="shared" si="3"/>
        <v>726</v>
      </c>
      <c r="M20" s="16">
        <f t="shared" si="3"/>
        <v>726</v>
      </c>
      <c r="N20" s="16">
        <f t="shared" si="3"/>
        <v>726</v>
      </c>
      <c r="O20" s="16">
        <f t="shared" si="3"/>
        <v>726</v>
      </c>
      <c r="P20" s="16">
        <f t="shared" si="3"/>
        <v>726</v>
      </c>
      <c r="Q20" s="16">
        <f t="shared" si="3"/>
        <v>726</v>
      </c>
      <c r="R20" s="16">
        <f t="shared" si="3"/>
        <v>726</v>
      </c>
      <c r="S20" s="16">
        <f t="shared" si="3"/>
        <v>944</v>
      </c>
      <c r="T20" s="16">
        <f t="shared" si="3"/>
        <v>726</v>
      </c>
    </row>
    <row r="21" spans="1:20" s="19" customFormat="1">
      <c r="A21" s="17"/>
      <c r="B21" s="17"/>
      <c r="C21" s="17"/>
      <c r="D21" s="20"/>
      <c r="E21" s="20"/>
      <c r="F21" s="20" t="s">
        <v>3</v>
      </c>
      <c r="G21" s="29" t="s">
        <v>103</v>
      </c>
      <c r="H21" s="36">
        <f>I21+J21+K21+L21+M21+N21+O21+P21+Q21+R21+S21+T21</f>
        <v>6360</v>
      </c>
      <c r="I21" s="35">
        <v>530</v>
      </c>
      <c r="J21" s="35">
        <v>530</v>
      </c>
      <c r="K21" s="35">
        <v>530</v>
      </c>
      <c r="L21" s="35">
        <v>530</v>
      </c>
      <c r="M21" s="35">
        <v>530</v>
      </c>
      <c r="N21" s="35">
        <v>530</v>
      </c>
      <c r="O21" s="35">
        <v>530</v>
      </c>
      <c r="P21" s="35">
        <v>530</v>
      </c>
      <c r="Q21" s="35">
        <v>530</v>
      </c>
      <c r="R21" s="35">
        <v>530</v>
      </c>
      <c r="S21" s="35">
        <v>530</v>
      </c>
      <c r="T21" s="35">
        <v>530</v>
      </c>
    </row>
    <row r="22" spans="1:20" s="19" customFormat="1">
      <c r="A22" s="17"/>
      <c r="B22" s="17"/>
      <c r="C22" s="17"/>
      <c r="D22" s="20"/>
      <c r="E22" s="20"/>
      <c r="F22" s="20" t="s">
        <v>6</v>
      </c>
      <c r="G22" s="29" t="s">
        <v>75</v>
      </c>
      <c r="H22" s="36">
        <f t="shared" ref="H22:H44" si="4">I22+J22+K22+L22+M22+N22+O22+P22+Q22+R22+S22+T22</f>
        <v>1060</v>
      </c>
      <c r="I22" s="57">
        <v>368</v>
      </c>
      <c r="J22" s="30">
        <v>254</v>
      </c>
      <c r="K22" s="30">
        <v>220</v>
      </c>
      <c r="L22" s="30"/>
      <c r="M22" s="30"/>
      <c r="N22" s="30"/>
      <c r="O22" s="30"/>
      <c r="P22" s="30"/>
      <c r="Q22" s="30"/>
      <c r="R22" s="30"/>
      <c r="S22" s="30">
        <v>218</v>
      </c>
      <c r="T22" s="30"/>
    </row>
    <row r="23" spans="1:20" s="19" customFormat="1">
      <c r="A23" s="17"/>
      <c r="B23" s="17"/>
      <c r="C23" s="17"/>
      <c r="D23" s="20"/>
      <c r="E23" s="20"/>
      <c r="F23" s="20" t="s">
        <v>1</v>
      </c>
      <c r="G23" s="29" t="s">
        <v>76</v>
      </c>
      <c r="H23" s="36">
        <f t="shared" si="4"/>
        <v>552</v>
      </c>
      <c r="I23" s="35">
        <v>46</v>
      </c>
      <c r="J23" s="35">
        <v>46</v>
      </c>
      <c r="K23" s="35">
        <v>46</v>
      </c>
      <c r="L23" s="35">
        <v>46</v>
      </c>
      <c r="M23" s="35">
        <v>46</v>
      </c>
      <c r="N23" s="35">
        <v>46</v>
      </c>
      <c r="O23" s="35">
        <v>46</v>
      </c>
      <c r="P23" s="35">
        <v>46</v>
      </c>
      <c r="Q23" s="35">
        <v>46</v>
      </c>
      <c r="R23" s="35">
        <v>46</v>
      </c>
      <c r="S23" s="35">
        <v>46</v>
      </c>
      <c r="T23" s="35">
        <v>46</v>
      </c>
    </row>
    <row r="24" spans="1:20" s="19" customFormat="1" ht="39" customHeight="1">
      <c r="A24" s="17"/>
      <c r="B24" s="17"/>
      <c r="C24" s="17"/>
      <c r="D24" s="20"/>
      <c r="E24" s="20"/>
      <c r="F24" s="20" t="s">
        <v>2</v>
      </c>
      <c r="G24" s="29" t="s">
        <v>104</v>
      </c>
      <c r="H24" s="36">
        <f t="shared" si="4"/>
        <v>204</v>
      </c>
      <c r="I24" s="35">
        <v>17</v>
      </c>
      <c r="J24" s="35">
        <v>17</v>
      </c>
      <c r="K24" s="35">
        <v>17</v>
      </c>
      <c r="L24" s="35">
        <v>17</v>
      </c>
      <c r="M24" s="35">
        <v>17</v>
      </c>
      <c r="N24" s="35">
        <v>17</v>
      </c>
      <c r="O24" s="35">
        <v>17</v>
      </c>
      <c r="P24" s="35">
        <v>17</v>
      </c>
      <c r="Q24" s="35">
        <v>17</v>
      </c>
      <c r="R24" s="35">
        <v>17</v>
      </c>
      <c r="S24" s="35">
        <v>17</v>
      </c>
      <c r="T24" s="35">
        <v>17</v>
      </c>
    </row>
    <row r="25" spans="1:20" s="19" customFormat="1" ht="23.25">
      <c r="A25" s="17"/>
      <c r="B25" s="17"/>
      <c r="C25" s="17"/>
      <c r="D25" s="20"/>
      <c r="E25" s="20"/>
      <c r="F25" s="20" t="s">
        <v>14</v>
      </c>
      <c r="G25" s="29" t="s">
        <v>126</v>
      </c>
      <c r="H25" s="36">
        <f t="shared" si="4"/>
        <v>15</v>
      </c>
      <c r="I25" s="35">
        <v>15</v>
      </c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</row>
    <row r="26" spans="1:20" s="19" customFormat="1" ht="34.5">
      <c r="A26" s="17"/>
      <c r="B26" s="17"/>
      <c r="C26" s="17"/>
      <c r="D26" s="20"/>
      <c r="E26" s="20"/>
      <c r="F26" s="20" t="s">
        <v>15</v>
      </c>
      <c r="G26" s="29" t="s">
        <v>79</v>
      </c>
      <c r="H26" s="36">
        <f t="shared" si="4"/>
        <v>132</v>
      </c>
      <c r="I26" s="35">
        <v>11</v>
      </c>
      <c r="J26" s="35">
        <v>11</v>
      </c>
      <c r="K26" s="35">
        <v>11</v>
      </c>
      <c r="L26" s="35">
        <v>11</v>
      </c>
      <c r="M26" s="35">
        <v>11</v>
      </c>
      <c r="N26" s="35">
        <v>11</v>
      </c>
      <c r="O26" s="35">
        <v>11</v>
      </c>
      <c r="P26" s="35">
        <v>11</v>
      </c>
      <c r="Q26" s="35">
        <v>11</v>
      </c>
      <c r="R26" s="35">
        <v>11</v>
      </c>
      <c r="S26" s="35">
        <v>11</v>
      </c>
      <c r="T26" s="35">
        <v>11</v>
      </c>
    </row>
    <row r="27" spans="1:20" s="19" customFormat="1" ht="25.5" customHeight="1">
      <c r="A27" s="17"/>
      <c r="B27" s="17"/>
      <c r="C27" s="17"/>
      <c r="D27" s="20"/>
      <c r="E27" s="20"/>
      <c r="F27" s="20" t="s">
        <v>9</v>
      </c>
      <c r="G27" s="29" t="s">
        <v>105</v>
      </c>
      <c r="H27" s="36">
        <f t="shared" si="4"/>
        <v>1296</v>
      </c>
      <c r="I27" s="35">
        <v>108</v>
      </c>
      <c r="J27" s="35">
        <v>108</v>
      </c>
      <c r="K27" s="35">
        <v>108</v>
      </c>
      <c r="L27" s="35">
        <v>108</v>
      </c>
      <c r="M27" s="35">
        <v>108</v>
      </c>
      <c r="N27" s="35">
        <v>108</v>
      </c>
      <c r="O27" s="35">
        <v>108</v>
      </c>
      <c r="P27" s="35">
        <v>108</v>
      </c>
      <c r="Q27" s="35">
        <v>108</v>
      </c>
      <c r="R27" s="35">
        <v>108</v>
      </c>
      <c r="S27" s="35">
        <v>108</v>
      </c>
      <c r="T27" s="35">
        <v>108</v>
      </c>
    </row>
    <row r="28" spans="1:20" s="19" customFormat="1" ht="23.25">
      <c r="A28" s="17"/>
      <c r="B28" s="17"/>
      <c r="C28" s="17"/>
      <c r="D28" s="20"/>
      <c r="E28" s="20"/>
      <c r="F28" s="20" t="s">
        <v>10</v>
      </c>
      <c r="G28" s="29" t="s">
        <v>106</v>
      </c>
      <c r="H28" s="36">
        <f t="shared" si="4"/>
        <v>168</v>
      </c>
      <c r="I28" s="35">
        <v>14</v>
      </c>
      <c r="J28" s="35">
        <v>14</v>
      </c>
      <c r="K28" s="35">
        <v>14</v>
      </c>
      <c r="L28" s="35">
        <v>14</v>
      </c>
      <c r="M28" s="35">
        <v>14</v>
      </c>
      <c r="N28" s="35">
        <v>14</v>
      </c>
      <c r="O28" s="35">
        <v>14</v>
      </c>
      <c r="P28" s="35">
        <v>14</v>
      </c>
      <c r="Q28" s="35">
        <v>14</v>
      </c>
      <c r="R28" s="35">
        <v>14</v>
      </c>
      <c r="S28" s="35">
        <v>14</v>
      </c>
      <c r="T28" s="35">
        <v>14</v>
      </c>
    </row>
    <row r="29" spans="1:20" s="19" customFormat="1" ht="23.25">
      <c r="A29" s="17"/>
      <c r="B29" s="17"/>
      <c r="C29" s="17"/>
      <c r="D29" s="20"/>
      <c r="E29" s="20"/>
      <c r="F29" s="20" t="s">
        <v>16</v>
      </c>
      <c r="G29" s="29" t="s">
        <v>82</v>
      </c>
      <c r="H29" s="36">
        <f t="shared" si="4"/>
        <v>500</v>
      </c>
      <c r="I29" s="35">
        <v>500</v>
      </c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</row>
    <row r="30" spans="1:20" s="19" customFormat="1">
      <c r="A30" s="17"/>
      <c r="B30" s="17"/>
      <c r="C30" s="17"/>
      <c r="D30" s="20"/>
      <c r="E30" s="20"/>
      <c r="F30" s="20"/>
      <c r="G30" s="50" t="s">
        <v>83</v>
      </c>
      <c r="H30" s="48">
        <f t="shared" si="4"/>
        <v>500</v>
      </c>
      <c r="I30" s="49">
        <v>500</v>
      </c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</row>
    <row r="31" spans="1:20" s="19" customFormat="1">
      <c r="A31" s="17"/>
      <c r="B31" s="17"/>
      <c r="C31" s="17"/>
      <c r="D31" s="20"/>
      <c r="E31" s="20"/>
      <c r="F31" s="20" t="s">
        <v>17</v>
      </c>
      <c r="G31" s="29" t="s">
        <v>127</v>
      </c>
      <c r="H31" s="36">
        <f t="shared" si="4"/>
        <v>120</v>
      </c>
      <c r="I31" s="35">
        <v>120</v>
      </c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</row>
    <row r="32" spans="1:20" s="19" customFormat="1">
      <c r="A32" s="17"/>
      <c r="B32" s="17"/>
      <c r="C32" s="17"/>
      <c r="D32" s="20"/>
      <c r="E32" s="20"/>
      <c r="F32" s="20"/>
      <c r="G32" s="50" t="s">
        <v>159</v>
      </c>
      <c r="H32" s="48">
        <f t="shared" si="4"/>
        <v>80</v>
      </c>
      <c r="I32" s="49">
        <v>80</v>
      </c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</row>
    <row r="33" spans="1:20" s="19" customFormat="1">
      <c r="A33" s="17"/>
      <c r="B33" s="17"/>
      <c r="C33" s="17"/>
      <c r="D33" s="20"/>
      <c r="E33" s="20"/>
      <c r="F33" s="20"/>
      <c r="G33" s="50" t="s">
        <v>86</v>
      </c>
      <c r="H33" s="48">
        <f t="shared" si="4"/>
        <v>40</v>
      </c>
      <c r="I33" s="49">
        <v>40</v>
      </c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</row>
    <row r="34" spans="1:20" s="19" customFormat="1">
      <c r="A34" s="17"/>
      <c r="B34" s="17"/>
      <c r="C34" s="17"/>
      <c r="D34" s="20"/>
      <c r="E34" s="20"/>
      <c r="F34" s="20" t="s">
        <v>18</v>
      </c>
      <c r="G34" s="29" t="s">
        <v>87</v>
      </c>
      <c r="H34" s="36">
        <f t="shared" si="4"/>
        <v>400</v>
      </c>
      <c r="I34" s="35">
        <v>400</v>
      </c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</row>
    <row r="35" spans="1:20" s="19" customFormat="1" ht="23.25">
      <c r="A35" s="17"/>
      <c r="B35" s="17"/>
      <c r="C35" s="17"/>
      <c r="D35" s="20"/>
      <c r="E35" s="20"/>
      <c r="F35" s="20" t="s">
        <v>19</v>
      </c>
      <c r="G35" s="29" t="s">
        <v>88</v>
      </c>
      <c r="H35" s="36">
        <f t="shared" si="4"/>
        <v>1687</v>
      </c>
      <c r="I35" s="35">
        <f>I36+I37+I38+I39+I40+I41+I42</f>
        <v>1687</v>
      </c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</row>
    <row r="36" spans="1:20" s="19" customFormat="1">
      <c r="A36" s="17"/>
      <c r="B36" s="17"/>
      <c r="C36" s="17"/>
      <c r="D36" s="20"/>
      <c r="E36" s="20"/>
      <c r="F36" s="20"/>
      <c r="G36" s="50" t="s">
        <v>129</v>
      </c>
      <c r="H36" s="48">
        <f t="shared" si="4"/>
        <v>98</v>
      </c>
      <c r="I36" s="49">
        <v>98</v>
      </c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</row>
    <row r="37" spans="1:20" s="19" customFormat="1">
      <c r="A37" s="17"/>
      <c r="B37" s="17"/>
      <c r="C37" s="17"/>
      <c r="D37" s="20"/>
      <c r="E37" s="20"/>
      <c r="F37" s="20"/>
      <c r="G37" s="50" t="s">
        <v>90</v>
      </c>
      <c r="H37" s="48">
        <f t="shared" si="4"/>
        <v>108</v>
      </c>
      <c r="I37" s="49">
        <v>108</v>
      </c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</row>
    <row r="38" spans="1:20" s="19" customFormat="1">
      <c r="A38" s="17"/>
      <c r="B38" s="17"/>
      <c r="C38" s="17"/>
      <c r="D38" s="20"/>
      <c r="E38" s="20"/>
      <c r="F38" s="20"/>
      <c r="G38" s="50" t="s">
        <v>170</v>
      </c>
      <c r="H38" s="48">
        <f t="shared" si="4"/>
        <v>246</v>
      </c>
      <c r="I38" s="49">
        <v>246</v>
      </c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</row>
    <row r="39" spans="1:20" s="19" customFormat="1">
      <c r="A39" s="17"/>
      <c r="B39" s="17"/>
      <c r="C39" s="17"/>
      <c r="D39" s="20"/>
      <c r="E39" s="20"/>
      <c r="F39" s="20"/>
      <c r="G39" s="50" t="s">
        <v>132</v>
      </c>
      <c r="H39" s="48">
        <f t="shared" si="4"/>
        <v>50</v>
      </c>
      <c r="I39" s="49">
        <v>50</v>
      </c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</row>
    <row r="40" spans="1:20" s="19" customFormat="1" ht="23.25">
      <c r="A40" s="17"/>
      <c r="B40" s="17"/>
      <c r="C40" s="17"/>
      <c r="D40" s="20"/>
      <c r="E40" s="20"/>
      <c r="F40" s="20"/>
      <c r="G40" s="50" t="s">
        <v>93</v>
      </c>
      <c r="H40" s="48">
        <f t="shared" si="4"/>
        <v>80</v>
      </c>
      <c r="I40" s="49">
        <v>80</v>
      </c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</row>
    <row r="41" spans="1:20" s="19" customFormat="1">
      <c r="A41" s="17"/>
      <c r="B41" s="17"/>
      <c r="C41" s="17"/>
      <c r="D41" s="20"/>
      <c r="E41" s="20"/>
      <c r="F41" s="20"/>
      <c r="G41" s="50" t="s">
        <v>94</v>
      </c>
      <c r="H41" s="48">
        <f t="shared" si="4"/>
        <v>500</v>
      </c>
      <c r="I41" s="49">
        <v>500</v>
      </c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</row>
    <row r="42" spans="1:20" s="19" customFormat="1">
      <c r="A42" s="17"/>
      <c r="B42" s="17"/>
      <c r="C42" s="17"/>
      <c r="D42" s="20"/>
      <c r="E42" s="20"/>
      <c r="F42" s="20"/>
      <c r="G42" s="50" t="s">
        <v>95</v>
      </c>
      <c r="H42" s="48">
        <f t="shared" si="4"/>
        <v>605</v>
      </c>
      <c r="I42" s="49">
        <v>605</v>
      </c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</row>
    <row r="43" spans="1:20" s="19" customFormat="1" ht="23.25" hidden="1">
      <c r="A43" s="17"/>
      <c r="B43" s="17"/>
      <c r="C43" s="17"/>
      <c r="D43" s="20"/>
      <c r="E43" s="20"/>
      <c r="F43" s="20" t="s">
        <v>20</v>
      </c>
      <c r="G43" s="29" t="s">
        <v>12</v>
      </c>
      <c r="H43" s="36">
        <f t="shared" si="4"/>
        <v>0</v>
      </c>
      <c r="I43" s="35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</row>
    <row r="44" spans="1:20" s="19" customFormat="1">
      <c r="A44" s="17"/>
      <c r="B44" s="17"/>
      <c r="C44" s="17"/>
      <c r="D44" s="20"/>
      <c r="E44" s="20"/>
      <c r="F44" s="20" t="s">
        <v>21</v>
      </c>
      <c r="G44" s="29" t="s">
        <v>171</v>
      </c>
      <c r="H44" s="36">
        <f t="shared" si="4"/>
        <v>15</v>
      </c>
      <c r="I44" s="35">
        <v>15</v>
      </c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</row>
    <row r="45" spans="1:20" s="19" customFormat="1" ht="42">
      <c r="A45" s="17"/>
      <c r="B45" s="17"/>
      <c r="C45" s="17" t="s">
        <v>22</v>
      </c>
      <c r="D45" s="20" t="s">
        <v>22</v>
      </c>
      <c r="E45" s="20"/>
      <c r="F45" s="17"/>
      <c r="G45" s="39" t="s">
        <v>98</v>
      </c>
      <c r="H45" s="36">
        <f t="shared" ref="H45" si="5">I45+J45+K45+L45+M45+N45+O45+P45+Q45+R45+S45+T45</f>
        <v>16131</v>
      </c>
      <c r="I45" s="16">
        <f>I46</f>
        <v>16131</v>
      </c>
      <c r="J45" s="18">
        <v>0</v>
      </c>
      <c r="K45" s="18">
        <v>0</v>
      </c>
      <c r="L45" s="18">
        <v>0</v>
      </c>
      <c r="M45" s="18">
        <v>0</v>
      </c>
      <c r="N45" s="18">
        <v>0</v>
      </c>
      <c r="O45" s="18">
        <v>0</v>
      </c>
      <c r="P45" s="18">
        <v>0</v>
      </c>
      <c r="Q45" s="18">
        <v>0</v>
      </c>
      <c r="R45" s="18">
        <v>0</v>
      </c>
      <c r="S45" s="18">
        <v>0</v>
      </c>
      <c r="T45" s="18">
        <v>0</v>
      </c>
    </row>
    <row r="46" spans="1:20" s="19" customFormat="1" ht="22.5">
      <c r="A46" s="17"/>
      <c r="B46" s="17"/>
      <c r="C46" s="17"/>
      <c r="D46" s="20"/>
      <c r="E46" s="20" t="s">
        <v>23</v>
      </c>
      <c r="F46" s="20"/>
      <c r="G46" s="17" t="s">
        <v>73</v>
      </c>
      <c r="H46" s="36">
        <f>H47</f>
        <v>16131</v>
      </c>
      <c r="I46" s="16">
        <f>I47</f>
        <v>16131</v>
      </c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</row>
    <row r="47" spans="1:20" s="19" customFormat="1" ht="18.75" customHeight="1">
      <c r="A47" s="17"/>
      <c r="B47" s="17"/>
      <c r="C47" s="17"/>
      <c r="D47" s="20"/>
      <c r="E47" s="20"/>
      <c r="F47" s="20" t="s">
        <v>19</v>
      </c>
      <c r="G47" s="17" t="s">
        <v>88</v>
      </c>
      <c r="H47" s="36">
        <v>16131</v>
      </c>
      <c r="I47" s="34">
        <v>16131</v>
      </c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</row>
    <row r="48" spans="1:20" s="19" customFormat="1" ht="24" customHeight="1">
      <c r="A48" s="17"/>
      <c r="B48" s="17"/>
      <c r="C48" s="17"/>
      <c r="D48" s="20" t="s">
        <v>5</v>
      </c>
      <c r="E48" s="32"/>
      <c r="F48" s="37"/>
      <c r="G48" s="39" t="s">
        <v>100</v>
      </c>
      <c r="H48" s="36">
        <v>960</v>
      </c>
      <c r="I48" s="16">
        <v>960</v>
      </c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</row>
    <row r="49" spans="1:20" s="19" customFormat="1" ht="27" customHeight="1">
      <c r="A49" s="17"/>
      <c r="B49" s="17"/>
      <c r="C49" s="17"/>
      <c r="D49" s="20"/>
      <c r="E49" s="20" t="s">
        <v>23</v>
      </c>
      <c r="F49" s="20"/>
      <c r="G49" s="17" t="s">
        <v>73</v>
      </c>
      <c r="H49" s="36">
        <v>960</v>
      </c>
      <c r="I49" s="16">
        <v>960</v>
      </c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</row>
    <row r="50" spans="1:20" s="19" customFormat="1" ht="35.25" customHeight="1">
      <c r="A50" s="17"/>
      <c r="B50" s="17"/>
      <c r="C50" s="17"/>
      <c r="D50" s="20"/>
      <c r="E50" s="32"/>
      <c r="F50" s="40">
        <v>155</v>
      </c>
      <c r="G50" s="38" t="s">
        <v>101</v>
      </c>
      <c r="H50" s="46">
        <v>960</v>
      </c>
      <c r="I50" s="34">
        <v>960</v>
      </c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</row>
    <row r="51" spans="1:20" s="19" customFormat="1" ht="57" customHeight="1">
      <c r="A51" s="17"/>
      <c r="B51" s="39" t="s">
        <v>25</v>
      </c>
      <c r="C51" s="17"/>
      <c r="D51" s="20"/>
      <c r="E51" s="32"/>
      <c r="F51" s="68"/>
      <c r="G51" s="69" t="s">
        <v>102</v>
      </c>
      <c r="H51" s="36">
        <f>H52</f>
        <v>5898</v>
      </c>
      <c r="I51" s="36">
        <f t="shared" ref="I51:T51" si="6">I52</f>
        <v>1208</v>
      </c>
      <c r="J51" s="36">
        <f t="shared" si="6"/>
        <v>502</v>
      </c>
      <c r="K51" s="36">
        <f t="shared" si="6"/>
        <v>477</v>
      </c>
      <c r="L51" s="36">
        <f t="shared" si="6"/>
        <v>396</v>
      </c>
      <c r="M51" s="36">
        <f t="shared" si="6"/>
        <v>396</v>
      </c>
      <c r="N51" s="36">
        <f t="shared" si="6"/>
        <v>462</v>
      </c>
      <c r="O51" s="36">
        <f t="shared" si="6"/>
        <v>396</v>
      </c>
      <c r="P51" s="36">
        <f t="shared" si="6"/>
        <v>396</v>
      </c>
      <c r="Q51" s="36">
        <f t="shared" si="6"/>
        <v>477</v>
      </c>
      <c r="R51" s="36">
        <f t="shared" si="6"/>
        <v>396</v>
      </c>
      <c r="S51" s="36">
        <f t="shared" si="6"/>
        <v>396</v>
      </c>
      <c r="T51" s="36">
        <f t="shared" si="6"/>
        <v>396</v>
      </c>
    </row>
    <row r="52" spans="1:20" s="19" customFormat="1" ht="24.75" customHeight="1">
      <c r="A52" s="17"/>
      <c r="C52" s="17"/>
      <c r="D52" s="20" t="s">
        <v>5</v>
      </c>
      <c r="E52" s="32"/>
      <c r="F52" s="37"/>
      <c r="G52" s="39" t="s">
        <v>100</v>
      </c>
      <c r="H52" s="36">
        <f>H53</f>
        <v>5898</v>
      </c>
      <c r="I52" s="36">
        <f t="shared" ref="I52:T52" si="7">I53</f>
        <v>1208</v>
      </c>
      <c r="J52" s="36">
        <f t="shared" si="7"/>
        <v>502</v>
      </c>
      <c r="K52" s="36">
        <f t="shared" si="7"/>
        <v>477</v>
      </c>
      <c r="L52" s="36">
        <f t="shared" si="7"/>
        <v>396</v>
      </c>
      <c r="M52" s="36">
        <f t="shared" si="7"/>
        <v>396</v>
      </c>
      <c r="N52" s="36">
        <f t="shared" si="7"/>
        <v>462</v>
      </c>
      <c r="O52" s="36">
        <f t="shared" si="7"/>
        <v>396</v>
      </c>
      <c r="P52" s="36">
        <f t="shared" si="7"/>
        <v>396</v>
      </c>
      <c r="Q52" s="36">
        <f t="shared" si="7"/>
        <v>477</v>
      </c>
      <c r="R52" s="36">
        <f t="shared" si="7"/>
        <v>396</v>
      </c>
      <c r="S52" s="36">
        <f t="shared" si="7"/>
        <v>396</v>
      </c>
      <c r="T52" s="36">
        <f t="shared" si="7"/>
        <v>396</v>
      </c>
    </row>
    <row r="53" spans="1:20" s="19" customFormat="1" ht="24" customHeight="1">
      <c r="A53" s="17"/>
      <c r="B53" s="17"/>
      <c r="C53" s="17"/>
      <c r="D53" s="20"/>
      <c r="E53" s="20" t="s">
        <v>4</v>
      </c>
      <c r="F53" s="39"/>
      <c r="G53" s="21" t="s">
        <v>73</v>
      </c>
      <c r="H53" s="16">
        <f>H54+H55+H56+H57+H58+H59+H60+H61+H64+H65+H68</f>
        <v>5898</v>
      </c>
      <c r="I53" s="16">
        <f t="shared" ref="I53:T53" si="8">I54+I55+I56+I57+I58+I59+I60+I61+I64+I65+I68</f>
        <v>1208</v>
      </c>
      <c r="J53" s="16">
        <f t="shared" si="8"/>
        <v>502</v>
      </c>
      <c r="K53" s="16">
        <f t="shared" si="8"/>
        <v>477</v>
      </c>
      <c r="L53" s="16">
        <f t="shared" si="8"/>
        <v>396</v>
      </c>
      <c r="M53" s="16">
        <f t="shared" si="8"/>
        <v>396</v>
      </c>
      <c r="N53" s="16">
        <f t="shared" si="8"/>
        <v>462</v>
      </c>
      <c r="O53" s="16">
        <f t="shared" si="8"/>
        <v>396</v>
      </c>
      <c r="P53" s="16">
        <f t="shared" si="8"/>
        <v>396</v>
      </c>
      <c r="Q53" s="16">
        <f t="shared" si="8"/>
        <v>477</v>
      </c>
      <c r="R53" s="16">
        <f t="shared" si="8"/>
        <v>396</v>
      </c>
      <c r="S53" s="16">
        <f t="shared" si="8"/>
        <v>396</v>
      </c>
      <c r="T53" s="16">
        <f t="shared" si="8"/>
        <v>396</v>
      </c>
    </row>
    <row r="54" spans="1:20">
      <c r="A54" s="31"/>
      <c r="B54" s="31"/>
      <c r="C54" s="31"/>
      <c r="D54" s="31"/>
      <c r="E54" s="33"/>
      <c r="F54" s="40">
        <v>111</v>
      </c>
      <c r="G54" s="38" t="s">
        <v>103</v>
      </c>
      <c r="H54" s="16">
        <f>I54+J54+K54+L54+M54+N54+O54+P54+Q54+R54+S54+T54</f>
        <v>3996</v>
      </c>
      <c r="I54" s="41">
        <v>333</v>
      </c>
      <c r="J54" s="41">
        <v>333</v>
      </c>
      <c r="K54" s="41">
        <v>333</v>
      </c>
      <c r="L54" s="41">
        <v>333</v>
      </c>
      <c r="M54" s="41">
        <v>333</v>
      </c>
      <c r="N54" s="41">
        <v>333</v>
      </c>
      <c r="O54" s="41">
        <v>333</v>
      </c>
      <c r="P54" s="41">
        <v>333</v>
      </c>
      <c r="Q54" s="41">
        <v>333</v>
      </c>
      <c r="R54" s="41">
        <v>333</v>
      </c>
      <c r="S54" s="41">
        <v>333</v>
      </c>
      <c r="T54" s="41">
        <v>333</v>
      </c>
    </row>
    <row r="55" spans="1:20">
      <c r="A55" s="31"/>
      <c r="B55" s="31"/>
      <c r="C55" s="31"/>
      <c r="D55" s="31"/>
      <c r="E55" s="33"/>
      <c r="F55" s="40">
        <v>113</v>
      </c>
      <c r="G55" s="38" t="s">
        <v>75</v>
      </c>
      <c r="H55" s="16">
        <f t="shared" ref="H55:H68" si="9">I55+J55+K55+L55+M55+N55+O55+P55+Q55+R55+S55+T55</f>
        <v>334</v>
      </c>
      <c r="I55" s="41"/>
      <c r="J55" s="41">
        <v>106</v>
      </c>
      <c r="K55" s="41">
        <v>81</v>
      </c>
      <c r="L55" s="41"/>
      <c r="M55" s="41"/>
      <c r="N55" s="41">
        <v>66</v>
      </c>
      <c r="O55" s="42"/>
      <c r="P55" s="41"/>
      <c r="Q55" s="41">
        <v>81</v>
      </c>
      <c r="R55" s="41"/>
      <c r="S55" s="41"/>
      <c r="T55" s="41"/>
    </row>
    <row r="56" spans="1:20">
      <c r="A56" s="31"/>
      <c r="B56" s="31"/>
      <c r="C56" s="31"/>
      <c r="D56" s="31"/>
      <c r="E56" s="33"/>
      <c r="F56" s="40">
        <v>121</v>
      </c>
      <c r="G56" s="38" t="s">
        <v>76</v>
      </c>
      <c r="H56" s="16">
        <f t="shared" si="9"/>
        <v>348</v>
      </c>
      <c r="I56" s="41">
        <v>29</v>
      </c>
      <c r="J56" s="41">
        <v>29</v>
      </c>
      <c r="K56" s="41">
        <v>29</v>
      </c>
      <c r="L56" s="41">
        <v>29</v>
      </c>
      <c r="M56" s="41">
        <v>29</v>
      </c>
      <c r="N56" s="41">
        <v>29</v>
      </c>
      <c r="O56" s="41">
        <v>29</v>
      </c>
      <c r="P56" s="41">
        <v>29</v>
      </c>
      <c r="Q56" s="41">
        <v>29</v>
      </c>
      <c r="R56" s="41">
        <v>29</v>
      </c>
      <c r="S56" s="41">
        <v>29</v>
      </c>
      <c r="T56" s="41">
        <v>29</v>
      </c>
    </row>
    <row r="57" spans="1:20" ht="33.75">
      <c r="A57" s="31"/>
      <c r="B57" s="31"/>
      <c r="C57" s="31"/>
      <c r="D57" s="31"/>
      <c r="E57" s="33"/>
      <c r="F57" s="40">
        <v>122</v>
      </c>
      <c r="G57" s="38" t="s">
        <v>104</v>
      </c>
      <c r="H57" s="16">
        <f t="shared" si="9"/>
        <v>132</v>
      </c>
      <c r="I57" s="43">
        <v>11</v>
      </c>
      <c r="J57" s="43">
        <v>11</v>
      </c>
      <c r="K57" s="43">
        <v>11</v>
      </c>
      <c r="L57" s="43">
        <v>11</v>
      </c>
      <c r="M57" s="43">
        <v>11</v>
      </c>
      <c r="N57" s="43">
        <v>11</v>
      </c>
      <c r="O57" s="43">
        <v>11</v>
      </c>
      <c r="P57" s="43">
        <v>11</v>
      </c>
      <c r="Q57" s="43">
        <v>11</v>
      </c>
      <c r="R57" s="43">
        <v>11</v>
      </c>
      <c r="S57" s="43">
        <v>11</v>
      </c>
      <c r="T57" s="43">
        <v>11</v>
      </c>
    </row>
    <row r="58" spans="1:20" ht="33.75">
      <c r="A58" s="31"/>
      <c r="B58" s="31"/>
      <c r="C58" s="31"/>
      <c r="D58" s="31"/>
      <c r="E58" s="33"/>
      <c r="F58" s="40">
        <v>124</v>
      </c>
      <c r="G58" s="38" t="s">
        <v>79</v>
      </c>
      <c r="H58" s="16">
        <f t="shared" si="9"/>
        <v>84</v>
      </c>
      <c r="I58" s="43">
        <v>7</v>
      </c>
      <c r="J58" s="43">
        <v>7</v>
      </c>
      <c r="K58" s="43">
        <v>7</v>
      </c>
      <c r="L58" s="43">
        <v>7</v>
      </c>
      <c r="M58" s="43">
        <v>7</v>
      </c>
      <c r="N58" s="43">
        <v>7</v>
      </c>
      <c r="O58" s="43">
        <v>7</v>
      </c>
      <c r="P58" s="43">
        <v>7</v>
      </c>
      <c r="Q58" s="43">
        <v>7</v>
      </c>
      <c r="R58" s="43">
        <v>7</v>
      </c>
      <c r="S58" s="43">
        <v>7</v>
      </c>
      <c r="T58" s="43">
        <v>7</v>
      </c>
    </row>
    <row r="59" spans="1:20" ht="22.5">
      <c r="A59" s="31"/>
      <c r="B59" s="31"/>
      <c r="C59" s="31"/>
      <c r="D59" s="31"/>
      <c r="E59" s="33"/>
      <c r="F59" s="40">
        <v>131</v>
      </c>
      <c r="G59" s="38" t="s">
        <v>105</v>
      </c>
      <c r="H59" s="16">
        <f t="shared" si="9"/>
        <v>168</v>
      </c>
      <c r="I59" s="41">
        <v>14</v>
      </c>
      <c r="J59" s="41">
        <v>14</v>
      </c>
      <c r="K59" s="41">
        <v>14</v>
      </c>
      <c r="L59" s="41">
        <v>14</v>
      </c>
      <c r="M59" s="41">
        <v>14</v>
      </c>
      <c r="N59" s="41">
        <v>14</v>
      </c>
      <c r="O59" s="41">
        <v>14</v>
      </c>
      <c r="P59" s="41">
        <v>14</v>
      </c>
      <c r="Q59" s="41">
        <v>14</v>
      </c>
      <c r="R59" s="41">
        <v>14</v>
      </c>
      <c r="S59" s="41">
        <v>14</v>
      </c>
      <c r="T59" s="41">
        <v>14</v>
      </c>
    </row>
    <row r="60" spans="1:20" ht="22.5">
      <c r="A60" s="31"/>
      <c r="B60" s="31"/>
      <c r="C60" s="31"/>
      <c r="D60" s="31"/>
      <c r="E60" s="33"/>
      <c r="F60" s="40">
        <v>135</v>
      </c>
      <c r="G60" s="38" t="s">
        <v>106</v>
      </c>
      <c r="H60" s="16">
        <f t="shared" si="9"/>
        <v>24</v>
      </c>
      <c r="I60" s="41">
        <v>2</v>
      </c>
      <c r="J60" s="41">
        <v>2</v>
      </c>
      <c r="K60" s="41">
        <v>2</v>
      </c>
      <c r="L60" s="41">
        <v>2</v>
      </c>
      <c r="M60" s="41">
        <v>2</v>
      </c>
      <c r="N60" s="41">
        <v>2</v>
      </c>
      <c r="O60" s="41">
        <v>2</v>
      </c>
      <c r="P60" s="41">
        <v>2</v>
      </c>
      <c r="Q60" s="41">
        <v>2</v>
      </c>
      <c r="R60" s="41">
        <v>2</v>
      </c>
      <c r="S60" s="41">
        <v>2</v>
      </c>
      <c r="T60" s="41">
        <v>2</v>
      </c>
    </row>
    <row r="61" spans="1:20">
      <c r="A61" s="31"/>
      <c r="B61" s="31"/>
      <c r="C61" s="31"/>
      <c r="D61" s="31"/>
      <c r="E61" s="33"/>
      <c r="F61" s="40">
        <v>149</v>
      </c>
      <c r="G61" s="38" t="s">
        <v>127</v>
      </c>
      <c r="H61" s="16">
        <f t="shared" si="9"/>
        <v>100</v>
      </c>
      <c r="I61" s="41">
        <v>100</v>
      </c>
      <c r="J61" s="41"/>
      <c r="K61" s="41"/>
      <c r="L61" s="41"/>
      <c r="M61" s="41"/>
      <c r="N61" s="41"/>
      <c r="O61" s="42"/>
      <c r="P61" s="41"/>
      <c r="Q61" s="41"/>
      <c r="R61" s="41"/>
      <c r="S61" s="41"/>
      <c r="T61" s="41"/>
    </row>
    <row r="62" spans="1:20">
      <c r="A62" s="31"/>
      <c r="B62" s="31"/>
      <c r="C62" s="31"/>
      <c r="D62" s="31"/>
      <c r="E62" s="33"/>
      <c r="F62" s="40"/>
      <c r="G62" s="52" t="s">
        <v>159</v>
      </c>
      <c r="H62" s="53">
        <f t="shared" si="9"/>
        <v>60</v>
      </c>
      <c r="I62" s="54">
        <v>60</v>
      </c>
      <c r="J62" s="41"/>
      <c r="K62" s="41"/>
      <c r="L62" s="41"/>
      <c r="M62" s="41"/>
      <c r="N62" s="41"/>
      <c r="O62" s="42"/>
      <c r="P62" s="41"/>
      <c r="Q62" s="41"/>
      <c r="R62" s="41"/>
      <c r="S62" s="41"/>
      <c r="T62" s="41"/>
    </row>
    <row r="63" spans="1:20">
      <c r="A63" s="31"/>
      <c r="B63" s="31"/>
      <c r="C63" s="31"/>
      <c r="D63" s="31"/>
      <c r="E63" s="33"/>
      <c r="F63" s="40"/>
      <c r="G63" s="52" t="s">
        <v>86</v>
      </c>
      <c r="H63" s="53">
        <f t="shared" si="9"/>
        <v>40</v>
      </c>
      <c r="I63" s="54">
        <v>40</v>
      </c>
      <c r="J63" s="41"/>
      <c r="K63" s="41"/>
      <c r="L63" s="41"/>
      <c r="M63" s="41"/>
      <c r="N63" s="41"/>
      <c r="O63" s="42"/>
      <c r="P63" s="41"/>
      <c r="Q63" s="41"/>
      <c r="R63" s="41"/>
      <c r="S63" s="41"/>
      <c r="T63" s="41"/>
    </row>
    <row r="64" spans="1:20">
      <c r="A64" s="31"/>
      <c r="B64" s="31"/>
      <c r="C64" s="31"/>
      <c r="D64" s="31"/>
      <c r="E64" s="33"/>
      <c r="F64" s="40">
        <v>152</v>
      </c>
      <c r="G64" s="38" t="s">
        <v>87</v>
      </c>
      <c r="H64" s="16">
        <f t="shared" si="9"/>
        <v>220</v>
      </c>
      <c r="I64" s="41">
        <v>220</v>
      </c>
      <c r="J64" s="41"/>
      <c r="K64" s="41"/>
      <c r="L64" s="41"/>
      <c r="M64" s="41"/>
      <c r="N64" s="41"/>
      <c r="O64" s="42"/>
      <c r="P64" s="41"/>
      <c r="Q64" s="41"/>
      <c r="R64" s="41"/>
      <c r="S64" s="41"/>
      <c r="T64" s="41"/>
    </row>
    <row r="65" spans="1:20" ht="22.5">
      <c r="A65" s="31"/>
      <c r="B65" s="31"/>
      <c r="C65" s="31"/>
      <c r="D65" s="31"/>
      <c r="E65" s="33"/>
      <c r="F65" s="40">
        <v>159</v>
      </c>
      <c r="G65" s="38" t="s">
        <v>88</v>
      </c>
      <c r="H65" s="16">
        <f t="shared" si="9"/>
        <v>392</v>
      </c>
      <c r="I65" s="41">
        <f>I66+I67</f>
        <v>392</v>
      </c>
      <c r="J65" s="41"/>
      <c r="K65" s="41"/>
      <c r="L65" s="41"/>
      <c r="M65" s="41"/>
      <c r="N65" s="41"/>
      <c r="O65" s="42"/>
      <c r="P65" s="41"/>
      <c r="Q65" s="41"/>
      <c r="R65" s="41"/>
      <c r="S65" s="41"/>
      <c r="T65" s="41"/>
    </row>
    <row r="66" spans="1:20">
      <c r="A66" s="31"/>
      <c r="B66" s="31"/>
      <c r="C66" s="31"/>
      <c r="D66" s="31"/>
      <c r="E66" s="33"/>
      <c r="F66" s="40"/>
      <c r="G66" s="52" t="s">
        <v>131</v>
      </c>
      <c r="H66" s="53">
        <f>I66</f>
        <v>246</v>
      </c>
      <c r="I66" s="54">
        <v>246</v>
      </c>
      <c r="J66" s="41"/>
      <c r="K66" s="41"/>
      <c r="L66" s="41"/>
      <c r="M66" s="41"/>
      <c r="N66" s="41"/>
      <c r="O66" s="42"/>
      <c r="P66" s="41"/>
      <c r="Q66" s="41"/>
      <c r="R66" s="41"/>
      <c r="S66" s="41"/>
      <c r="T66" s="41"/>
    </row>
    <row r="67" spans="1:20">
      <c r="A67" s="31"/>
      <c r="B67" s="31"/>
      <c r="C67" s="31"/>
      <c r="D67" s="31"/>
      <c r="E67" s="33"/>
      <c r="F67" s="40"/>
      <c r="G67" s="52" t="s">
        <v>108</v>
      </c>
      <c r="H67" s="53">
        <f>I67</f>
        <v>146</v>
      </c>
      <c r="I67" s="54">
        <v>146</v>
      </c>
      <c r="J67" s="41"/>
      <c r="K67" s="41"/>
      <c r="L67" s="41"/>
      <c r="M67" s="41"/>
      <c r="N67" s="41"/>
      <c r="O67" s="42"/>
      <c r="P67" s="41"/>
      <c r="Q67" s="41"/>
      <c r="R67" s="41"/>
      <c r="S67" s="41"/>
      <c r="T67" s="41"/>
    </row>
    <row r="68" spans="1:20" ht="23.25">
      <c r="A68" s="31"/>
      <c r="B68" s="31"/>
      <c r="C68" s="31"/>
      <c r="D68" s="31"/>
      <c r="E68" s="33"/>
      <c r="F68" s="20" t="s">
        <v>20</v>
      </c>
      <c r="G68" s="29" t="s">
        <v>96</v>
      </c>
      <c r="H68" s="51">
        <f t="shared" si="9"/>
        <v>100</v>
      </c>
      <c r="I68" s="41">
        <v>100</v>
      </c>
      <c r="J68" s="41"/>
      <c r="K68" s="41"/>
      <c r="L68" s="41"/>
      <c r="M68" s="41"/>
      <c r="N68" s="41"/>
      <c r="O68" s="42"/>
      <c r="P68" s="41"/>
      <c r="Q68" s="41"/>
      <c r="R68" s="41"/>
      <c r="S68" s="41"/>
      <c r="T68" s="41"/>
    </row>
    <row r="69" spans="1:20">
      <c r="A69" s="4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</row>
    <row r="70" spans="1:20" ht="22.5" customHeight="1">
      <c r="B70" t="s">
        <v>172</v>
      </c>
      <c r="H70" t="s">
        <v>115</v>
      </c>
    </row>
    <row r="72" spans="1:20">
      <c r="A72"/>
      <c r="B72" t="s">
        <v>110</v>
      </c>
      <c r="H72" t="s">
        <v>13</v>
      </c>
    </row>
  </sheetData>
  <mergeCells count="25">
    <mergeCell ref="A6:B6"/>
    <mergeCell ref="A7:B7"/>
    <mergeCell ref="A8:F8"/>
    <mergeCell ref="G8:L8"/>
    <mergeCell ref="N1:T1"/>
    <mergeCell ref="N2:T2"/>
    <mergeCell ref="A3:T3"/>
    <mergeCell ref="A4:T4"/>
    <mergeCell ref="A5:B5"/>
    <mergeCell ref="A16:T16"/>
    <mergeCell ref="G10:G15"/>
    <mergeCell ref="H10:H15"/>
    <mergeCell ref="I10:T11"/>
    <mergeCell ref="I12:I15"/>
    <mergeCell ref="J12:J15"/>
    <mergeCell ref="K12:K15"/>
    <mergeCell ref="L12:L15"/>
    <mergeCell ref="M12:M15"/>
    <mergeCell ref="N12:N15"/>
    <mergeCell ref="O12:O15"/>
    <mergeCell ref="P12:P15"/>
    <mergeCell ref="Q12:Q15"/>
    <mergeCell ref="R12:R15"/>
    <mergeCell ref="S12:S15"/>
    <mergeCell ref="T12:T15"/>
  </mergeCells>
  <pageMargins left="0.2" right="0.2" top="0.69" bottom="0.2" header="0.69" footer="0.2"/>
  <pageSetup paperSize="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FF00"/>
  </sheetPr>
  <dimension ref="A1:U74"/>
  <sheetViews>
    <sheetView tabSelected="1" topLeftCell="A58" workbookViewId="0">
      <selection activeCell="G77" sqref="G77"/>
    </sheetView>
  </sheetViews>
  <sheetFormatPr defaultRowHeight="15"/>
  <cols>
    <col min="1" max="1" width="4.5703125" style="3" customWidth="1"/>
    <col min="2" max="2" width="4.7109375" customWidth="1"/>
    <col min="3" max="3" width="0.140625" customWidth="1"/>
    <col min="4" max="4" width="5" customWidth="1"/>
    <col min="5" max="5" width="5.5703125" customWidth="1"/>
    <col min="6" max="6" width="5.42578125" customWidth="1"/>
    <col min="7" max="7" width="21.7109375" customWidth="1"/>
    <col min="8" max="8" width="8.5703125" customWidth="1"/>
    <col min="9" max="14" width="7.5703125" customWidth="1"/>
    <col min="15" max="15" width="6.85546875" customWidth="1"/>
    <col min="16" max="16" width="6.7109375" customWidth="1"/>
    <col min="17" max="17" width="7" customWidth="1"/>
    <col min="18" max="18" width="7.5703125" customWidth="1"/>
    <col min="19" max="19" width="6.85546875" customWidth="1"/>
    <col min="20" max="20" width="7" customWidth="1"/>
  </cols>
  <sheetData>
    <row r="1" spans="1:20" ht="12.75" customHeight="1">
      <c r="A1" s="25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97" t="s">
        <v>173</v>
      </c>
      <c r="O1" s="97"/>
      <c r="P1" s="97"/>
      <c r="Q1" s="97"/>
      <c r="R1" s="97"/>
      <c r="S1" s="97"/>
      <c r="T1" s="97"/>
    </row>
    <row r="2" spans="1:20" ht="15" customHeight="1">
      <c r="A2" s="25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97" t="s">
        <v>112</v>
      </c>
      <c r="O2" s="97"/>
      <c r="P2" s="97"/>
      <c r="Q2" s="97"/>
      <c r="R2" s="97"/>
      <c r="S2" s="97"/>
      <c r="T2" s="97"/>
    </row>
    <row r="3" spans="1:20" ht="24.75" customHeight="1">
      <c r="A3" s="98" t="s">
        <v>141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98"/>
      <c r="S3" s="98"/>
      <c r="T3" s="98"/>
    </row>
    <row r="4" spans="1:20" ht="15.75" customHeight="1">
      <c r="A4" s="99" t="s">
        <v>40</v>
      </c>
      <c r="B4" s="99"/>
      <c r="C4" s="99"/>
      <c r="D4" s="99"/>
      <c r="E4" s="28"/>
      <c r="F4" s="26"/>
      <c r="G4" s="28" t="s">
        <v>7</v>
      </c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</row>
    <row r="5" spans="1:20" ht="15" customHeight="1">
      <c r="A5" s="96" t="s">
        <v>42</v>
      </c>
      <c r="B5" s="96"/>
      <c r="C5" s="26"/>
      <c r="E5" s="26"/>
      <c r="F5" s="26"/>
      <c r="G5" s="47" t="s">
        <v>26</v>
      </c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</row>
    <row r="6" spans="1:20">
      <c r="A6" s="96" t="s">
        <v>43</v>
      </c>
      <c r="B6" s="96"/>
      <c r="C6" s="26"/>
      <c r="E6" s="26"/>
      <c r="F6" s="26"/>
      <c r="G6" s="26" t="s">
        <v>8</v>
      </c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</row>
    <row r="7" spans="1:20" ht="25.5" customHeight="1">
      <c r="A7" s="96" t="s">
        <v>46</v>
      </c>
      <c r="B7" s="96"/>
      <c r="C7" s="96"/>
      <c r="D7" s="96"/>
      <c r="E7" s="96"/>
      <c r="F7" s="96"/>
      <c r="G7" s="96" t="s">
        <v>120</v>
      </c>
      <c r="H7" s="96"/>
      <c r="I7" s="96"/>
      <c r="J7" s="96"/>
      <c r="K7" s="96"/>
      <c r="L7" s="26"/>
      <c r="M7" s="26"/>
      <c r="N7" s="26"/>
      <c r="O7" s="26"/>
      <c r="P7" s="26"/>
      <c r="Q7" s="26"/>
      <c r="R7" s="26"/>
      <c r="S7" s="26"/>
      <c r="T7" s="26"/>
    </row>
    <row r="8" spans="1:20" ht="15.75" thickBot="1">
      <c r="A8" s="27"/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</row>
    <row r="9" spans="1:20" ht="15" customHeight="1">
      <c r="A9" s="5" t="s">
        <v>174</v>
      </c>
      <c r="B9" s="6"/>
      <c r="C9" s="6"/>
      <c r="D9" s="6"/>
      <c r="E9" s="6"/>
      <c r="F9" s="7"/>
      <c r="G9" s="103" t="s">
        <v>48</v>
      </c>
      <c r="H9" s="106" t="s">
        <v>55</v>
      </c>
      <c r="I9" s="109" t="s">
        <v>56</v>
      </c>
      <c r="J9" s="110"/>
      <c r="K9" s="110"/>
      <c r="L9" s="110"/>
      <c r="M9" s="110"/>
      <c r="N9" s="110"/>
      <c r="O9" s="110"/>
      <c r="P9" s="110"/>
      <c r="Q9" s="110"/>
      <c r="R9" s="110"/>
      <c r="S9" s="110"/>
      <c r="T9" s="111"/>
    </row>
    <row r="10" spans="1:20" ht="12" customHeight="1" thickBot="1">
      <c r="A10" s="8"/>
      <c r="B10" s="9" t="s">
        <v>50</v>
      </c>
      <c r="C10" s="9"/>
      <c r="D10" s="9"/>
      <c r="E10" s="9"/>
      <c r="F10" s="10"/>
      <c r="G10" s="104"/>
      <c r="H10" s="107"/>
      <c r="I10" s="112"/>
      <c r="J10" s="113"/>
      <c r="K10" s="113"/>
      <c r="L10" s="113"/>
      <c r="M10" s="113"/>
      <c r="N10" s="113"/>
      <c r="O10" s="113"/>
      <c r="P10" s="113"/>
      <c r="Q10" s="113"/>
      <c r="R10" s="113"/>
      <c r="S10" s="113"/>
      <c r="T10" s="114"/>
    </row>
    <row r="11" spans="1:20" ht="12.75" customHeight="1">
      <c r="A11" s="8"/>
      <c r="B11" s="9" t="s">
        <v>175</v>
      </c>
      <c r="C11" s="9"/>
      <c r="D11" s="9"/>
      <c r="E11" s="9"/>
      <c r="F11" s="10"/>
      <c r="G11" s="104"/>
      <c r="H11" s="107"/>
      <c r="I11" s="103" t="s">
        <v>58</v>
      </c>
      <c r="J11" s="103" t="s">
        <v>59</v>
      </c>
      <c r="K11" s="103" t="s">
        <v>60</v>
      </c>
      <c r="L11" s="103" t="s">
        <v>61</v>
      </c>
      <c r="M11" s="103" t="s">
        <v>62</v>
      </c>
      <c r="N11" s="103" t="s">
        <v>63</v>
      </c>
      <c r="O11" s="103" t="s">
        <v>64</v>
      </c>
      <c r="P11" s="103" t="s">
        <v>65</v>
      </c>
      <c r="Q11" s="103" t="s">
        <v>66</v>
      </c>
      <c r="R11" s="103" t="s">
        <v>67</v>
      </c>
      <c r="S11" s="103" t="s">
        <v>68</v>
      </c>
      <c r="T11" s="103" t="s">
        <v>69</v>
      </c>
    </row>
    <row r="12" spans="1:20" ht="11.25" customHeight="1">
      <c r="A12" s="8"/>
      <c r="B12" s="9"/>
      <c r="C12" s="9"/>
      <c r="D12" s="9" t="s">
        <v>52</v>
      </c>
      <c r="E12" s="9"/>
      <c r="F12" s="10"/>
      <c r="G12" s="104"/>
      <c r="H12" s="107"/>
      <c r="I12" s="104"/>
      <c r="J12" s="104"/>
      <c r="K12" s="104"/>
      <c r="L12" s="104"/>
      <c r="M12" s="104"/>
      <c r="N12" s="104"/>
      <c r="O12" s="104"/>
      <c r="P12" s="104"/>
      <c r="Q12" s="104"/>
      <c r="R12" s="104"/>
      <c r="S12" s="104"/>
      <c r="T12" s="104"/>
    </row>
    <row r="13" spans="1:20" ht="11.25" customHeight="1">
      <c r="A13" s="8"/>
      <c r="B13" s="9"/>
      <c r="C13" s="9"/>
      <c r="D13" s="9"/>
      <c r="E13" s="9" t="s">
        <v>53</v>
      </c>
      <c r="F13" s="10"/>
      <c r="G13" s="104"/>
      <c r="H13" s="107"/>
      <c r="I13" s="104"/>
      <c r="J13" s="104"/>
      <c r="K13" s="104"/>
      <c r="L13" s="104"/>
      <c r="M13" s="104"/>
      <c r="N13" s="104"/>
      <c r="O13" s="104"/>
      <c r="P13" s="104"/>
      <c r="Q13" s="104"/>
      <c r="R13" s="104"/>
      <c r="S13" s="104"/>
      <c r="T13" s="104"/>
    </row>
    <row r="14" spans="1:20" ht="10.5" customHeight="1" thickBot="1">
      <c r="A14" s="11"/>
      <c r="B14" s="12"/>
      <c r="C14" s="12"/>
      <c r="D14" s="12"/>
      <c r="E14" s="12"/>
      <c r="F14" s="13" t="s">
        <v>54</v>
      </c>
      <c r="G14" s="105"/>
      <c r="H14" s="108"/>
      <c r="I14" s="105"/>
      <c r="J14" s="105"/>
      <c r="K14" s="105"/>
      <c r="L14" s="105"/>
      <c r="M14" s="105"/>
      <c r="N14" s="105"/>
      <c r="O14" s="105"/>
      <c r="P14" s="105"/>
      <c r="Q14" s="105"/>
      <c r="R14" s="105"/>
      <c r="S14" s="105"/>
      <c r="T14" s="105"/>
    </row>
    <row r="15" spans="1:20" ht="15" customHeight="1">
      <c r="A15" s="95" t="s">
        <v>57</v>
      </c>
      <c r="B15" s="95"/>
      <c r="C15" s="95"/>
      <c r="D15" s="95"/>
      <c r="E15" s="95"/>
      <c r="F15" s="95"/>
      <c r="G15" s="95"/>
      <c r="H15" s="95"/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5"/>
    </row>
    <row r="16" spans="1:20" ht="33.75" customHeight="1">
      <c r="A16" s="14">
        <v>456</v>
      </c>
      <c r="B16" s="14"/>
      <c r="C16" s="14"/>
      <c r="D16" s="14"/>
      <c r="E16" s="14"/>
      <c r="F16" s="14"/>
      <c r="G16" s="14" t="s">
        <v>70</v>
      </c>
      <c r="H16" s="16">
        <f>H17</f>
        <v>35498</v>
      </c>
      <c r="I16" s="16">
        <f t="shared" ref="I16:T16" si="0">I17</f>
        <v>1505</v>
      </c>
      <c r="J16" s="16">
        <f t="shared" si="0"/>
        <v>4078</v>
      </c>
      <c r="K16" s="16">
        <f t="shared" si="0"/>
        <v>4157</v>
      </c>
      <c r="L16" s="16">
        <f t="shared" si="0"/>
        <v>2771</v>
      </c>
      <c r="M16" s="16">
        <f t="shared" si="0"/>
        <v>2886</v>
      </c>
      <c r="N16" s="16">
        <f t="shared" si="0"/>
        <v>2986</v>
      </c>
      <c r="O16" s="16">
        <f t="shared" si="0"/>
        <v>2769</v>
      </c>
      <c r="P16" s="16">
        <f t="shared" si="0"/>
        <v>2865</v>
      </c>
      <c r="Q16" s="16">
        <f t="shared" si="0"/>
        <v>2923</v>
      </c>
      <c r="R16" s="16">
        <f t="shared" si="0"/>
        <v>2769</v>
      </c>
      <c r="S16" s="16">
        <f t="shared" si="0"/>
        <v>3232</v>
      </c>
      <c r="T16" s="16">
        <f t="shared" si="0"/>
        <v>2813</v>
      </c>
    </row>
    <row r="17" spans="1:21" ht="35.25" customHeight="1">
      <c r="A17" s="14"/>
      <c r="B17" s="14">
        <v>3252</v>
      </c>
      <c r="C17" s="14"/>
      <c r="D17" s="14"/>
      <c r="E17" s="14"/>
      <c r="F17" s="14"/>
      <c r="G17" s="14" t="s">
        <v>123</v>
      </c>
      <c r="H17" s="16">
        <f>H18+H44+H47+H51</f>
        <v>35498</v>
      </c>
      <c r="I17" s="16">
        <f t="shared" ref="I17:T17" si="1">I18+I44+I47+I51</f>
        <v>1505</v>
      </c>
      <c r="J17" s="16">
        <f t="shared" si="1"/>
        <v>4078</v>
      </c>
      <c r="K17" s="16">
        <f t="shared" si="1"/>
        <v>4157</v>
      </c>
      <c r="L17" s="16">
        <f t="shared" si="1"/>
        <v>2771</v>
      </c>
      <c r="M17" s="16">
        <f t="shared" si="1"/>
        <v>2886</v>
      </c>
      <c r="N17" s="16">
        <f t="shared" si="1"/>
        <v>2986</v>
      </c>
      <c r="O17" s="16">
        <f t="shared" si="1"/>
        <v>2769</v>
      </c>
      <c r="P17" s="16">
        <f t="shared" si="1"/>
        <v>2865</v>
      </c>
      <c r="Q17" s="16">
        <f t="shared" si="1"/>
        <v>2923</v>
      </c>
      <c r="R17" s="16">
        <f t="shared" si="1"/>
        <v>2769</v>
      </c>
      <c r="S17" s="16">
        <f t="shared" si="1"/>
        <v>3232</v>
      </c>
      <c r="T17" s="16">
        <f t="shared" si="1"/>
        <v>2813</v>
      </c>
    </row>
    <row r="18" spans="1:21" ht="91.5" customHeight="1">
      <c r="A18" s="14"/>
      <c r="B18" s="14"/>
      <c r="C18" s="14"/>
      <c r="D18" s="15" t="s">
        <v>0</v>
      </c>
      <c r="E18" s="15"/>
      <c r="F18" s="14"/>
      <c r="G18" s="14" t="s">
        <v>72</v>
      </c>
      <c r="H18" s="16">
        <f>H19</f>
        <v>12509</v>
      </c>
      <c r="I18" s="16">
        <f t="shared" ref="I18:T18" si="2">I19</f>
        <v>1109</v>
      </c>
      <c r="J18" s="16">
        <f t="shared" si="2"/>
        <v>2003</v>
      </c>
      <c r="K18" s="16">
        <f t="shared" si="2"/>
        <v>1101</v>
      </c>
      <c r="L18" s="16">
        <f t="shared" si="2"/>
        <v>889</v>
      </c>
      <c r="M18" s="16">
        <f t="shared" si="2"/>
        <v>944</v>
      </c>
      <c r="N18" s="16">
        <f t="shared" si="2"/>
        <v>921</v>
      </c>
      <c r="O18" s="16">
        <f t="shared" si="2"/>
        <v>889</v>
      </c>
      <c r="P18" s="16">
        <f t="shared" si="2"/>
        <v>945</v>
      </c>
      <c r="Q18" s="16">
        <f t="shared" si="2"/>
        <v>880</v>
      </c>
      <c r="R18" s="16">
        <f t="shared" si="2"/>
        <v>889</v>
      </c>
      <c r="S18" s="16">
        <f t="shared" si="2"/>
        <v>1322</v>
      </c>
      <c r="T18" s="16">
        <f t="shared" si="2"/>
        <v>873</v>
      </c>
      <c r="U18" s="45"/>
    </row>
    <row r="19" spans="1:21" ht="27" customHeight="1">
      <c r="A19" s="17"/>
      <c r="B19" s="17"/>
      <c r="C19" s="17"/>
      <c r="D19" s="20"/>
      <c r="E19" s="20" t="s">
        <v>4</v>
      </c>
      <c r="F19" s="17"/>
      <c r="G19" s="21" t="s">
        <v>73</v>
      </c>
      <c r="H19" s="16">
        <f>H20+H21+H22+H23+H24+H25+H26+H27+H28+H30+H33+H34+H43</f>
        <v>12509</v>
      </c>
      <c r="I19" s="16">
        <f t="shared" ref="I19:T19" si="3">I20+I21+I22+I23+I24+I25+I26+I27+I28+I30+I33+I34+I43</f>
        <v>1109</v>
      </c>
      <c r="J19" s="16">
        <f t="shared" si="3"/>
        <v>2003</v>
      </c>
      <c r="K19" s="16">
        <f t="shared" si="3"/>
        <v>1101</v>
      </c>
      <c r="L19" s="16">
        <f t="shared" si="3"/>
        <v>889</v>
      </c>
      <c r="M19" s="16">
        <f t="shared" si="3"/>
        <v>944</v>
      </c>
      <c r="N19" s="16">
        <f t="shared" si="3"/>
        <v>921</v>
      </c>
      <c r="O19" s="16">
        <f t="shared" si="3"/>
        <v>889</v>
      </c>
      <c r="P19" s="16">
        <f t="shared" si="3"/>
        <v>945</v>
      </c>
      <c r="Q19" s="16">
        <f t="shared" si="3"/>
        <v>880</v>
      </c>
      <c r="R19" s="16">
        <f t="shared" si="3"/>
        <v>889</v>
      </c>
      <c r="S19" s="16">
        <f t="shared" si="3"/>
        <v>1322</v>
      </c>
      <c r="T19" s="16">
        <f t="shared" si="3"/>
        <v>873</v>
      </c>
    </row>
    <row r="20" spans="1:21" s="19" customFormat="1" ht="24.75" customHeight="1">
      <c r="A20" s="17"/>
      <c r="B20" s="17"/>
      <c r="C20" s="17"/>
      <c r="D20" s="20"/>
      <c r="E20" s="20"/>
      <c r="F20" s="20" t="s">
        <v>3</v>
      </c>
      <c r="G20" s="29" t="s">
        <v>103</v>
      </c>
      <c r="H20" s="56">
        <f>I20+J20+K20+L20+M20+N20+O20+P20+Q20+R20+S20+T20</f>
        <v>6360</v>
      </c>
      <c r="I20" s="57">
        <v>530</v>
      </c>
      <c r="J20" s="57">
        <v>530</v>
      </c>
      <c r="K20" s="57">
        <v>530</v>
      </c>
      <c r="L20" s="57">
        <v>530</v>
      </c>
      <c r="M20" s="57">
        <v>530</v>
      </c>
      <c r="N20" s="57">
        <v>530</v>
      </c>
      <c r="O20" s="57">
        <v>530</v>
      </c>
      <c r="P20" s="57">
        <v>530</v>
      </c>
      <c r="Q20" s="57">
        <v>530</v>
      </c>
      <c r="R20" s="57">
        <v>530</v>
      </c>
      <c r="S20" s="57">
        <v>530</v>
      </c>
      <c r="T20" s="57">
        <v>530</v>
      </c>
      <c r="U20" s="44"/>
    </row>
    <row r="21" spans="1:21" s="19" customFormat="1">
      <c r="A21" s="17"/>
      <c r="B21" s="17"/>
      <c r="C21" s="17"/>
      <c r="D21" s="20"/>
      <c r="E21" s="20"/>
      <c r="F21" s="20" t="s">
        <v>6</v>
      </c>
      <c r="G21" s="29" t="s">
        <v>75</v>
      </c>
      <c r="H21" s="56">
        <f t="shared" ref="H21:H69" si="4">I21+J21+K21+L21+M21+N21+O21+P21+Q21+R21+S21+T21</f>
        <v>1060</v>
      </c>
      <c r="I21" s="57">
        <v>368</v>
      </c>
      <c r="J21" s="30">
        <v>254</v>
      </c>
      <c r="K21" s="30">
        <v>220</v>
      </c>
      <c r="L21" s="30"/>
      <c r="M21" s="30"/>
      <c r="N21" s="30"/>
      <c r="O21" s="30"/>
      <c r="P21" s="30"/>
      <c r="Q21" s="30"/>
      <c r="R21" s="30"/>
      <c r="S21" s="30">
        <v>218</v>
      </c>
      <c r="T21" s="30"/>
      <c r="U21" s="44"/>
    </row>
    <row r="22" spans="1:21" s="19" customFormat="1" ht="24" customHeight="1">
      <c r="A22" s="17"/>
      <c r="B22" s="17"/>
      <c r="C22" s="17"/>
      <c r="D22" s="20"/>
      <c r="E22" s="20"/>
      <c r="F22" s="20" t="s">
        <v>1</v>
      </c>
      <c r="G22" s="29" t="s">
        <v>76</v>
      </c>
      <c r="H22" s="56">
        <f t="shared" si="4"/>
        <v>552</v>
      </c>
      <c r="I22" s="57">
        <v>46</v>
      </c>
      <c r="J22" s="57">
        <v>46</v>
      </c>
      <c r="K22" s="57">
        <v>46</v>
      </c>
      <c r="L22" s="57">
        <v>46</v>
      </c>
      <c r="M22" s="57">
        <v>46</v>
      </c>
      <c r="N22" s="57">
        <v>46</v>
      </c>
      <c r="O22" s="57">
        <v>46</v>
      </c>
      <c r="P22" s="57">
        <v>46</v>
      </c>
      <c r="Q22" s="57">
        <v>46</v>
      </c>
      <c r="R22" s="57">
        <v>46</v>
      </c>
      <c r="S22" s="57">
        <v>46</v>
      </c>
      <c r="T22" s="57">
        <v>46</v>
      </c>
      <c r="U22" s="44"/>
    </row>
    <row r="23" spans="1:21" s="19" customFormat="1" ht="34.5">
      <c r="A23" s="17"/>
      <c r="B23" s="17"/>
      <c r="C23" s="17"/>
      <c r="D23" s="20"/>
      <c r="E23" s="20"/>
      <c r="F23" s="20" t="s">
        <v>2</v>
      </c>
      <c r="G23" s="29" t="s">
        <v>104</v>
      </c>
      <c r="H23" s="56">
        <f t="shared" si="4"/>
        <v>204</v>
      </c>
      <c r="I23" s="57">
        <v>17</v>
      </c>
      <c r="J23" s="57">
        <v>17</v>
      </c>
      <c r="K23" s="57">
        <v>17</v>
      </c>
      <c r="L23" s="57">
        <v>17</v>
      </c>
      <c r="M23" s="57">
        <v>17</v>
      </c>
      <c r="N23" s="57">
        <v>17</v>
      </c>
      <c r="O23" s="57">
        <v>17</v>
      </c>
      <c r="P23" s="57">
        <v>17</v>
      </c>
      <c r="Q23" s="57">
        <v>17</v>
      </c>
      <c r="R23" s="57">
        <v>17</v>
      </c>
      <c r="S23" s="57">
        <v>17</v>
      </c>
      <c r="T23" s="57">
        <v>17</v>
      </c>
      <c r="U23" s="44"/>
    </row>
    <row r="24" spans="1:21" s="19" customFormat="1" ht="34.5">
      <c r="A24" s="17"/>
      <c r="B24" s="17"/>
      <c r="C24" s="17"/>
      <c r="D24" s="20"/>
      <c r="E24" s="20"/>
      <c r="F24" s="20" t="s">
        <v>14</v>
      </c>
      <c r="G24" s="29" t="s">
        <v>176</v>
      </c>
      <c r="H24" s="56">
        <f t="shared" si="4"/>
        <v>15</v>
      </c>
      <c r="I24" s="57">
        <v>15</v>
      </c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44"/>
    </row>
    <row r="25" spans="1:21" s="19" customFormat="1" ht="34.5">
      <c r="A25" s="17"/>
      <c r="B25" s="17"/>
      <c r="C25" s="17"/>
      <c r="D25" s="20"/>
      <c r="E25" s="20"/>
      <c r="F25" s="20" t="s">
        <v>15</v>
      </c>
      <c r="G25" s="29" t="s">
        <v>79</v>
      </c>
      <c r="H25" s="56">
        <f t="shared" si="4"/>
        <v>132</v>
      </c>
      <c r="I25" s="57">
        <v>11</v>
      </c>
      <c r="J25" s="57">
        <v>11</v>
      </c>
      <c r="K25" s="57">
        <v>11</v>
      </c>
      <c r="L25" s="57">
        <v>11</v>
      </c>
      <c r="M25" s="57">
        <v>11</v>
      </c>
      <c r="N25" s="57">
        <v>11</v>
      </c>
      <c r="O25" s="57">
        <v>11</v>
      </c>
      <c r="P25" s="57">
        <v>11</v>
      </c>
      <c r="Q25" s="57">
        <v>11</v>
      </c>
      <c r="R25" s="57">
        <v>11</v>
      </c>
      <c r="S25" s="57">
        <v>11</v>
      </c>
      <c r="T25" s="57">
        <v>11</v>
      </c>
      <c r="U25" s="44"/>
    </row>
    <row r="26" spans="1:21" s="19" customFormat="1" ht="23.25">
      <c r="A26" s="17"/>
      <c r="B26" s="17"/>
      <c r="C26" s="17"/>
      <c r="D26" s="20"/>
      <c r="E26" s="20"/>
      <c r="F26" s="20" t="s">
        <v>9</v>
      </c>
      <c r="G26" s="29" t="s">
        <v>105</v>
      </c>
      <c r="H26" s="56">
        <f t="shared" si="4"/>
        <v>1296</v>
      </c>
      <c r="I26" s="57">
        <v>108</v>
      </c>
      <c r="J26" s="57">
        <v>108</v>
      </c>
      <c r="K26" s="57">
        <v>108</v>
      </c>
      <c r="L26" s="57">
        <v>108</v>
      </c>
      <c r="M26" s="57">
        <v>108</v>
      </c>
      <c r="N26" s="57">
        <v>108</v>
      </c>
      <c r="O26" s="57">
        <v>108</v>
      </c>
      <c r="P26" s="57">
        <v>108</v>
      </c>
      <c r="Q26" s="57">
        <v>108</v>
      </c>
      <c r="R26" s="57">
        <v>108</v>
      </c>
      <c r="S26" s="57">
        <v>108</v>
      </c>
      <c r="T26" s="57">
        <v>108</v>
      </c>
      <c r="U26" s="44"/>
    </row>
    <row r="27" spans="1:21" s="19" customFormat="1" ht="21.75" customHeight="1">
      <c r="A27" s="17"/>
      <c r="B27" s="17"/>
      <c r="C27" s="17"/>
      <c r="D27" s="20"/>
      <c r="E27" s="20"/>
      <c r="F27" s="20" t="s">
        <v>10</v>
      </c>
      <c r="G27" s="29" t="s">
        <v>106</v>
      </c>
      <c r="H27" s="56">
        <f t="shared" si="4"/>
        <v>168</v>
      </c>
      <c r="I27" s="57">
        <v>14</v>
      </c>
      <c r="J27" s="57">
        <v>14</v>
      </c>
      <c r="K27" s="57">
        <v>14</v>
      </c>
      <c r="L27" s="57">
        <v>14</v>
      </c>
      <c r="M27" s="57">
        <v>14</v>
      </c>
      <c r="N27" s="57">
        <v>14</v>
      </c>
      <c r="O27" s="57">
        <v>14</v>
      </c>
      <c r="P27" s="57">
        <v>14</v>
      </c>
      <c r="Q27" s="57">
        <v>14</v>
      </c>
      <c r="R27" s="57">
        <v>14</v>
      </c>
      <c r="S27" s="57">
        <v>14</v>
      </c>
      <c r="T27" s="57">
        <v>14</v>
      </c>
      <c r="U27" s="44"/>
    </row>
    <row r="28" spans="1:21" s="19" customFormat="1" ht="34.5" customHeight="1">
      <c r="A28" s="17"/>
      <c r="B28" s="17"/>
      <c r="C28" s="17"/>
      <c r="D28" s="20"/>
      <c r="E28" s="20"/>
      <c r="F28" s="20" t="s">
        <v>16</v>
      </c>
      <c r="G28" s="29" t="s">
        <v>82</v>
      </c>
      <c r="H28" s="56">
        <f t="shared" si="4"/>
        <v>500</v>
      </c>
      <c r="I28" s="57"/>
      <c r="J28" s="30">
        <v>125</v>
      </c>
      <c r="K28" s="30"/>
      <c r="L28" s="30">
        <v>125</v>
      </c>
      <c r="M28" s="30"/>
      <c r="N28" s="30"/>
      <c r="O28" s="30">
        <v>125</v>
      </c>
      <c r="P28" s="30"/>
      <c r="Q28" s="30"/>
      <c r="R28" s="30">
        <v>125</v>
      </c>
      <c r="S28" s="30"/>
      <c r="T28" s="30"/>
      <c r="U28" s="44"/>
    </row>
    <row r="29" spans="1:21" s="19" customFormat="1" ht="15" customHeight="1">
      <c r="A29" s="17"/>
      <c r="B29" s="17"/>
      <c r="C29" s="17"/>
      <c r="D29" s="20"/>
      <c r="E29" s="20"/>
      <c r="F29" s="20"/>
      <c r="G29" s="50" t="s">
        <v>83</v>
      </c>
      <c r="H29" s="56">
        <f t="shared" si="4"/>
        <v>500</v>
      </c>
      <c r="I29" s="58"/>
      <c r="J29" s="55">
        <v>125</v>
      </c>
      <c r="K29" s="55"/>
      <c r="L29" s="55">
        <v>125</v>
      </c>
      <c r="M29" s="55"/>
      <c r="N29" s="55"/>
      <c r="O29" s="55">
        <v>125</v>
      </c>
      <c r="P29" s="55"/>
      <c r="Q29" s="55"/>
      <c r="R29" s="55">
        <v>125</v>
      </c>
      <c r="S29" s="30"/>
      <c r="T29" s="30"/>
      <c r="U29" s="44"/>
    </row>
    <row r="30" spans="1:21" s="19" customFormat="1" ht="30" customHeight="1">
      <c r="A30" s="17"/>
      <c r="B30" s="17"/>
      <c r="C30" s="17"/>
      <c r="D30" s="20"/>
      <c r="E30" s="20"/>
      <c r="F30" s="20" t="s">
        <v>17</v>
      </c>
      <c r="G30" s="29" t="s">
        <v>177</v>
      </c>
      <c r="H30" s="56">
        <f t="shared" si="4"/>
        <v>120</v>
      </c>
      <c r="I30" s="59">
        <f>I31+I32</f>
        <v>0</v>
      </c>
      <c r="J30" s="59">
        <v>40</v>
      </c>
      <c r="K30" s="59">
        <f t="shared" ref="K30:T30" si="5">K31+K32</f>
        <v>0</v>
      </c>
      <c r="L30" s="59">
        <f t="shared" si="5"/>
        <v>0</v>
      </c>
      <c r="M30" s="59">
        <f t="shared" si="5"/>
        <v>0</v>
      </c>
      <c r="N30" s="59">
        <v>40</v>
      </c>
      <c r="O30" s="59">
        <f t="shared" si="5"/>
        <v>0</v>
      </c>
      <c r="P30" s="59">
        <f t="shared" si="5"/>
        <v>0</v>
      </c>
      <c r="Q30" s="59">
        <f t="shared" si="5"/>
        <v>0</v>
      </c>
      <c r="R30" s="59">
        <f t="shared" si="5"/>
        <v>0</v>
      </c>
      <c r="S30" s="59">
        <v>40</v>
      </c>
      <c r="T30" s="59">
        <f t="shared" si="5"/>
        <v>0</v>
      </c>
      <c r="U30" s="44"/>
    </row>
    <row r="31" spans="1:21" s="19" customFormat="1" ht="16.5" customHeight="1">
      <c r="A31" s="17"/>
      <c r="B31" s="17"/>
      <c r="C31" s="17"/>
      <c r="D31" s="20"/>
      <c r="E31" s="20"/>
      <c r="F31" s="20"/>
      <c r="G31" s="50" t="s">
        <v>159</v>
      </c>
      <c r="H31" s="56">
        <f t="shared" si="4"/>
        <v>80</v>
      </c>
      <c r="I31" s="58"/>
      <c r="J31" s="30"/>
      <c r="K31" s="30"/>
      <c r="L31" s="30"/>
      <c r="M31" s="30"/>
      <c r="N31" s="30">
        <v>40</v>
      </c>
      <c r="O31" s="30"/>
      <c r="P31" s="30"/>
      <c r="Q31" s="30"/>
      <c r="R31" s="30"/>
      <c r="S31" s="30">
        <v>40</v>
      </c>
      <c r="T31" s="30"/>
      <c r="U31" s="44"/>
    </row>
    <row r="32" spans="1:21" s="19" customFormat="1" ht="14.25" customHeight="1">
      <c r="A32" s="17"/>
      <c r="B32" s="17"/>
      <c r="C32" s="17"/>
      <c r="D32" s="20"/>
      <c r="E32" s="20"/>
      <c r="F32" s="20"/>
      <c r="G32" s="50" t="s">
        <v>86</v>
      </c>
      <c r="H32" s="56">
        <f t="shared" si="4"/>
        <v>40</v>
      </c>
      <c r="I32" s="58"/>
      <c r="J32" s="55">
        <v>40</v>
      </c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44"/>
    </row>
    <row r="33" spans="1:21" s="19" customFormat="1">
      <c r="A33" s="17"/>
      <c r="B33" s="17"/>
      <c r="C33" s="17"/>
      <c r="D33" s="20"/>
      <c r="E33" s="20"/>
      <c r="F33" s="20" t="s">
        <v>18</v>
      </c>
      <c r="G33" s="29" t="s">
        <v>107</v>
      </c>
      <c r="H33" s="56">
        <f t="shared" si="4"/>
        <v>400</v>
      </c>
      <c r="I33" s="57"/>
      <c r="J33" s="30">
        <v>70</v>
      </c>
      <c r="K33" s="30">
        <v>33</v>
      </c>
      <c r="L33" s="30">
        <v>33</v>
      </c>
      <c r="M33" s="30">
        <v>33</v>
      </c>
      <c r="N33" s="30">
        <v>33</v>
      </c>
      <c r="O33" s="30">
        <v>33</v>
      </c>
      <c r="P33" s="30">
        <v>33</v>
      </c>
      <c r="Q33" s="30">
        <v>33</v>
      </c>
      <c r="R33" s="30">
        <v>33</v>
      </c>
      <c r="S33" s="30">
        <v>33</v>
      </c>
      <c r="T33" s="30">
        <v>33</v>
      </c>
      <c r="U33" s="44"/>
    </row>
    <row r="34" spans="1:21" s="19" customFormat="1" ht="16.5" customHeight="1">
      <c r="A34" s="17"/>
      <c r="B34" s="17"/>
      <c r="C34" s="17"/>
      <c r="D34" s="20"/>
      <c r="E34" s="20"/>
      <c r="F34" s="20" t="s">
        <v>19</v>
      </c>
      <c r="G34" s="29" t="s">
        <v>88</v>
      </c>
      <c r="H34" s="56">
        <f>H35+H36+H37+H38+H39+H40+H41</f>
        <v>1687</v>
      </c>
      <c r="I34" s="57">
        <f>I35+I36+I37+I38+I39+I40+I41</f>
        <v>0</v>
      </c>
      <c r="J34" s="57">
        <v>785</v>
      </c>
      <c r="K34" s="57">
        <v>119</v>
      </c>
      <c r="L34" s="57">
        <v>5</v>
      </c>
      <c r="M34" s="57">
        <v>185</v>
      </c>
      <c r="N34" s="57">
        <v>119</v>
      </c>
      <c r="O34" s="57">
        <v>5</v>
      </c>
      <c r="P34" s="57">
        <v>186</v>
      </c>
      <c r="Q34" s="57">
        <v>118</v>
      </c>
      <c r="R34" s="57">
        <v>5</v>
      </c>
      <c r="S34" s="57">
        <v>305</v>
      </c>
      <c r="T34" s="57">
        <v>111</v>
      </c>
      <c r="U34" s="44"/>
    </row>
    <row r="35" spans="1:21" s="19" customFormat="1">
      <c r="A35" s="17"/>
      <c r="B35" s="17"/>
      <c r="C35" s="17"/>
      <c r="D35" s="20"/>
      <c r="E35" s="20"/>
      <c r="F35" s="20"/>
      <c r="G35" s="50" t="s">
        <v>129</v>
      </c>
      <c r="H35" s="56">
        <f t="shared" si="4"/>
        <v>98</v>
      </c>
      <c r="I35" s="58"/>
      <c r="J35" s="30"/>
      <c r="K35" s="30">
        <v>25</v>
      </c>
      <c r="L35" s="30"/>
      <c r="M35" s="30"/>
      <c r="N35" s="30">
        <v>25</v>
      </c>
      <c r="O35" s="30"/>
      <c r="P35" s="30"/>
      <c r="Q35" s="30">
        <v>24</v>
      </c>
      <c r="R35" s="30"/>
      <c r="S35" s="30"/>
      <c r="T35" s="30">
        <v>24</v>
      </c>
      <c r="U35" s="44"/>
    </row>
    <row r="36" spans="1:21" s="19" customFormat="1">
      <c r="A36" s="17"/>
      <c r="B36" s="17"/>
      <c r="C36" s="17"/>
      <c r="D36" s="20"/>
      <c r="E36" s="20"/>
      <c r="F36" s="20"/>
      <c r="G36" s="50" t="s">
        <v>90</v>
      </c>
      <c r="H36" s="56">
        <f t="shared" si="4"/>
        <v>108</v>
      </c>
      <c r="I36" s="58"/>
      <c r="J36" s="30"/>
      <c r="K36" s="30">
        <v>27</v>
      </c>
      <c r="L36" s="30"/>
      <c r="M36" s="30"/>
      <c r="N36" s="30">
        <v>27</v>
      </c>
      <c r="O36" s="30"/>
      <c r="P36" s="30"/>
      <c r="Q36" s="30">
        <v>27</v>
      </c>
      <c r="R36" s="30"/>
      <c r="S36" s="30"/>
      <c r="T36" s="30">
        <v>27</v>
      </c>
      <c r="U36" s="44"/>
    </row>
    <row r="37" spans="1:21" s="19" customFormat="1">
      <c r="A37" s="17"/>
      <c r="B37" s="17"/>
      <c r="C37" s="17"/>
      <c r="D37" s="20"/>
      <c r="E37" s="20"/>
      <c r="F37" s="20"/>
      <c r="G37" s="50" t="s">
        <v>91</v>
      </c>
      <c r="H37" s="56">
        <f t="shared" si="4"/>
        <v>246</v>
      </c>
      <c r="I37" s="58"/>
      <c r="J37" s="30"/>
      <c r="K37" s="30">
        <v>62</v>
      </c>
      <c r="L37" s="30"/>
      <c r="M37" s="30"/>
      <c r="N37" s="30">
        <v>62</v>
      </c>
      <c r="O37" s="30"/>
      <c r="P37" s="30"/>
      <c r="Q37" s="30">
        <v>62</v>
      </c>
      <c r="R37" s="30"/>
      <c r="S37" s="30"/>
      <c r="T37" s="30">
        <v>60</v>
      </c>
      <c r="U37" s="44"/>
    </row>
    <row r="38" spans="1:21" s="19" customFormat="1">
      <c r="A38" s="17"/>
      <c r="B38" s="17"/>
      <c r="C38" s="17"/>
      <c r="D38" s="20"/>
      <c r="E38" s="20"/>
      <c r="F38" s="20"/>
      <c r="G38" s="50" t="s">
        <v>92</v>
      </c>
      <c r="H38" s="56">
        <f t="shared" si="4"/>
        <v>50</v>
      </c>
      <c r="I38" s="58"/>
      <c r="J38" s="30">
        <v>5</v>
      </c>
      <c r="K38" s="30">
        <v>5</v>
      </c>
      <c r="L38" s="30">
        <v>5</v>
      </c>
      <c r="M38" s="30">
        <v>5</v>
      </c>
      <c r="N38" s="30">
        <v>5</v>
      </c>
      <c r="O38" s="30">
        <v>5</v>
      </c>
      <c r="P38" s="30">
        <v>5</v>
      </c>
      <c r="Q38" s="30">
        <v>5</v>
      </c>
      <c r="R38" s="30">
        <v>5</v>
      </c>
      <c r="S38" s="30">
        <v>5</v>
      </c>
      <c r="T38" s="30"/>
      <c r="U38" s="44"/>
    </row>
    <row r="39" spans="1:21" s="19" customFormat="1" ht="15.75" customHeight="1">
      <c r="A39" s="17"/>
      <c r="B39" s="17"/>
      <c r="C39" s="17"/>
      <c r="D39" s="20"/>
      <c r="E39" s="20"/>
      <c r="F39" s="20"/>
      <c r="G39" s="50" t="s">
        <v>178</v>
      </c>
      <c r="H39" s="56">
        <f t="shared" si="4"/>
        <v>80</v>
      </c>
      <c r="I39" s="58"/>
      <c r="J39" s="30">
        <v>80</v>
      </c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44"/>
    </row>
    <row r="40" spans="1:21" s="19" customFormat="1">
      <c r="A40" s="17"/>
      <c r="B40" s="17"/>
      <c r="C40" s="17"/>
      <c r="D40" s="20"/>
      <c r="E40" s="20"/>
      <c r="F40" s="20"/>
      <c r="G40" s="50" t="s">
        <v>94</v>
      </c>
      <c r="H40" s="56">
        <f t="shared" si="4"/>
        <v>500</v>
      </c>
      <c r="I40" s="58"/>
      <c r="J40" s="30">
        <v>500</v>
      </c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44"/>
    </row>
    <row r="41" spans="1:21" s="19" customFormat="1" ht="15" customHeight="1">
      <c r="A41" s="17"/>
      <c r="B41" s="17"/>
      <c r="C41" s="17"/>
      <c r="D41" s="20"/>
      <c r="E41" s="20"/>
      <c r="F41" s="20"/>
      <c r="G41" s="50" t="s">
        <v>95</v>
      </c>
      <c r="H41" s="56">
        <f t="shared" si="4"/>
        <v>605</v>
      </c>
      <c r="I41" s="58"/>
      <c r="J41" s="30">
        <v>225</v>
      </c>
      <c r="K41" s="30"/>
      <c r="L41" s="30"/>
      <c r="M41" s="30"/>
      <c r="N41" s="30">
        <v>80</v>
      </c>
      <c r="O41" s="30"/>
      <c r="P41" s="30"/>
      <c r="Q41" s="30"/>
      <c r="R41" s="30"/>
      <c r="S41" s="30">
        <v>300</v>
      </c>
      <c r="T41" s="30"/>
      <c r="U41" s="44"/>
    </row>
    <row r="42" spans="1:21" ht="24.75" hidden="1" customHeight="1">
      <c r="A42" s="17"/>
      <c r="B42" s="17"/>
      <c r="C42" s="17"/>
      <c r="D42" s="20"/>
      <c r="E42" s="20"/>
      <c r="F42" s="20" t="s">
        <v>20</v>
      </c>
      <c r="G42" s="29" t="s">
        <v>12</v>
      </c>
      <c r="H42" s="56">
        <f t="shared" si="4"/>
        <v>0</v>
      </c>
      <c r="I42" s="57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44"/>
    </row>
    <row r="43" spans="1:21" s="19" customFormat="1">
      <c r="A43" s="17"/>
      <c r="B43" s="17"/>
      <c r="C43" s="17"/>
      <c r="D43" s="20"/>
      <c r="E43" s="20"/>
      <c r="F43" s="20" t="s">
        <v>21</v>
      </c>
      <c r="G43" s="29" t="s">
        <v>179</v>
      </c>
      <c r="H43" s="56">
        <f t="shared" si="4"/>
        <v>15</v>
      </c>
      <c r="I43" s="57"/>
      <c r="J43" s="30">
        <v>3</v>
      </c>
      <c r="K43" s="30">
        <v>3</v>
      </c>
      <c r="L43" s="30"/>
      <c r="M43" s="30"/>
      <c r="N43" s="30">
        <v>3</v>
      </c>
      <c r="O43" s="30"/>
      <c r="P43" s="30"/>
      <c r="Q43" s="30">
        <v>3</v>
      </c>
      <c r="R43" s="30"/>
      <c r="S43" s="30"/>
      <c r="T43" s="30">
        <v>3</v>
      </c>
      <c r="U43" s="44"/>
    </row>
    <row r="44" spans="1:21" s="19" customFormat="1" ht="42">
      <c r="A44" s="17"/>
      <c r="B44" s="17"/>
      <c r="C44" s="17" t="s">
        <v>22</v>
      </c>
      <c r="D44" s="20" t="s">
        <v>22</v>
      </c>
      <c r="E44" s="20"/>
      <c r="F44" s="17"/>
      <c r="G44" s="39" t="s">
        <v>98</v>
      </c>
      <c r="H44" s="56">
        <f t="shared" si="4"/>
        <v>16131</v>
      </c>
      <c r="I44" s="56">
        <f t="shared" ref="I44:T44" si="6">I45</f>
        <v>0</v>
      </c>
      <c r="J44" s="56">
        <f t="shared" si="6"/>
        <v>1467</v>
      </c>
      <c r="K44" s="56">
        <f t="shared" si="6"/>
        <v>1467</v>
      </c>
      <c r="L44" s="56">
        <f t="shared" si="6"/>
        <v>1467</v>
      </c>
      <c r="M44" s="56">
        <f t="shared" si="6"/>
        <v>1467</v>
      </c>
      <c r="N44" s="56">
        <f t="shared" si="6"/>
        <v>1467</v>
      </c>
      <c r="O44" s="56">
        <f t="shared" si="6"/>
        <v>1466</v>
      </c>
      <c r="P44" s="56">
        <f t="shared" si="6"/>
        <v>1466</v>
      </c>
      <c r="Q44" s="56">
        <f t="shared" si="6"/>
        <v>1466</v>
      </c>
      <c r="R44" s="56">
        <f t="shared" si="6"/>
        <v>1466</v>
      </c>
      <c r="S44" s="56">
        <f t="shared" si="6"/>
        <v>1466</v>
      </c>
      <c r="T44" s="56">
        <f t="shared" si="6"/>
        <v>1466</v>
      </c>
      <c r="U44" s="44"/>
    </row>
    <row r="45" spans="1:21" ht="22.5">
      <c r="A45" s="17"/>
      <c r="B45" s="17"/>
      <c r="C45" s="17"/>
      <c r="D45" s="20"/>
      <c r="E45" s="20" t="s">
        <v>23</v>
      </c>
      <c r="F45" s="20"/>
      <c r="G45" s="17" t="s">
        <v>73</v>
      </c>
      <c r="H45" s="56">
        <f t="shared" si="4"/>
        <v>16131</v>
      </c>
      <c r="I45" s="60">
        <f>I46</f>
        <v>0</v>
      </c>
      <c r="J45" s="18">
        <v>1467</v>
      </c>
      <c r="K45" s="18">
        <v>1467</v>
      </c>
      <c r="L45" s="18">
        <v>1467</v>
      </c>
      <c r="M45" s="18">
        <v>1467</v>
      </c>
      <c r="N45" s="18">
        <v>1467</v>
      </c>
      <c r="O45" s="18">
        <v>1466</v>
      </c>
      <c r="P45" s="18">
        <v>1466</v>
      </c>
      <c r="Q45" s="18">
        <v>1466</v>
      </c>
      <c r="R45" s="18">
        <v>1466</v>
      </c>
      <c r="S45" s="18">
        <v>1466</v>
      </c>
      <c r="T45" s="18">
        <v>1466</v>
      </c>
    </row>
    <row r="46" spans="1:21" ht="17.25" customHeight="1">
      <c r="A46" s="17"/>
      <c r="B46" s="17"/>
      <c r="C46" s="17"/>
      <c r="D46" s="20"/>
      <c r="E46" s="20"/>
      <c r="F46" s="20" t="s">
        <v>19</v>
      </c>
      <c r="G46" s="17" t="s">
        <v>128</v>
      </c>
      <c r="H46" s="56">
        <f t="shared" si="4"/>
        <v>16131</v>
      </c>
      <c r="I46" s="61"/>
      <c r="J46" s="18">
        <v>1467</v>
      </c>
      <c r="K46" s="18">
        <v>1467</v>
      </c>
      <c r="L46" s="18">
        <v>1467</v>
      </c>
      <c r="M46" s="18">
        <v>1467</v>
      </c>
      <c r="N46" s="18">
        <v>1467</v>
      </c>
      <c r="O46" s="18">
        <v>1466</v>
      </c>
      <c r="P46" s="18">
        <v>1466</v>
      </c>
      <c r="Q46" s="18">
        <v>1466</v>
      </c>
      <c r="R46" s="18">
        <v>1466</v>
      </c>
      <c r="S46" s="18">
        <v>1466</v>
      </c>
      <c r="T46" s="18">
        <v>1466</v>
      </c>
    </row>
    <row r="47" spans="1:21" ht="33.75" customHeight="1">
      <c r="A47" s="17"/>
      <c r="B47" s="17"/>
      <c r="C47" s="17"/>
      <c r="D47" s="20" t="s">
        <v>5</v>
      </c>
      <c r="E47" s="32"/>
      <c r="F47" s="37"/>
      <c r="G47" s="39" t="s">
        <v>100</v>
      </c>
      <c r="H47" s="56">
        <f t="shared" si="4"/>
        <v>960</v>
      </c>
      <c r="I47" s="61"/>
      <c r="J47" s="18"/>
      <c r="K47" s="18">
        <v>960</v>
      </c>
      <c r="L47" s="18"/>
      <c r="M47" s="18"/>
      <c r="N47" s="18"/>
      <c r="O47" s="18"/>
      <c r="P47" s="18"/>
      <c r="Q47" s="18"/>
      <c r="R47" s="18"/>
      <c r="S47" s="18"/>
      <c r="T47" s="18"/>
    </row>
    <row r="48" spans="1:21" ht="25.5" customHeight="1">
      <c r="A48" s="17"/>
      <c r="B48" s="17"/>
      <c r="C48" s="17"/>
      <c r="D48" s="20"/>
      <c r="E48" s="20" t="s">
        <v>23</v>
      </c>
      <c r="F48" s="20"/>
      <c r="G48" s="17" t="s">
        <v>73</v>
      </c>
      <c r="H48" s="56">
        <f t="shared" si="4"/>
        <v>960</v>
      </c>
      <c r="I48" s="61"/>
      <c r="J48" s="18"/>
      <c r="K48" s="18">
        <v>960</v>
      </c>
      <c r="L48" s="18"/>
      <c r="M48" s="18"/>
      <c r="N48" s="18"/>
      <c r="O48" s="18"/>
      <c r="P48" s="18"/>
      <c r="Q48" s="18"/>
      <c r="R48" s="18"/>
      <c r="S48" s="18"/>
      <c r="T48" s="18"/>
    </row>
    <row r="49" spans="1:21" s="19" customFormat="1" ht="35.25" customHeight="1">
      <c r="A49" s="17"/>
      <c r="B49" s="17"/>
      <c r="C49" s="17"/>
      <c r="D49" s="20"/>
      <c r="E49" s="32"/>
      <c r="F49" s="40">
        <v>155</v>
      </c>
      <c r="G49" s="38" t="s">
        <v>101</v>
      </c>
      <c r="H49" s="56">
        <f t="shared" si="4"/>
        <v>960</v>
      </c>
      <c r="I49" s="61"/>
      <c r="J49" s="18"/>
      <c r="K49" s="18">
        <v>960</v>
      </c>
      <c r="L49" s="18"/>
      <c r="M49" s="18"/>
      <c r="N49" s="18"/>
      <c r="O49" s="18"/>
      <c r="P49" s="18"/>
      <c r="Q49" s="18"/>
      <c r="R49" s="18"/>
      <c r="S49" s="18"/>
      <c r="T49" s="18"/>
      <c r="U49" s="44"/>
    </row>
    <row r="50" spans="1:21" s="19" customFormat="1" ht="66" customHeight="1">
      <c r="A50" s="17"/>
      <c r="B50" s="39" t="s">
        <v>25</v>
      </c>
      <c r="C50" s="17"/>
      <c r="D50" s="20"/>
      <c r="E50" s="32"/>
      <c r="F50" s="68"/>
      <c r="G50" s="69" t="s">
        <v>102</v>
      </c>
      <c r="H50" s="56">
        <f>H51</f>
        <v>5898</v>
      </c>
      <c r="I50" s="56">
        <f t="shared" ref="I50:T50" si="7">I51</f>
        <v>396</v>
      </c>
      <c r="J50" s="56">
        <f t="shared" si="7"/>
        <v>608</v>
      </c>
      <c r="K50" s="56">
        <f t="shared" si="7"/>
        <v>629</v>
      </c>
      <c r="L50" s="56">
        <f t="shared" si="7"/>
        <v>415</v>
      </c>
      <c r="M50" s="56">
        <f t="shared" si="7"/>
        <v>475</v>
      </c>
      <c r="N50" s="56">
        <f t="shared" si="7"/>
        <v>598</v>
      </c>
      <c r="O50" s="56">
        <f t="shared" si="7"/>
        <v>414</v>
      </c>
      <c r="P50" s="56">
        <f t="shared" si="7"/>
        <v>454</v>
      </c>
      <c r="Q50" s="56">
        <f t="shared" si="7"/>
        <v>577</v>
      </c>
      <c r="R50" s="56">
        <f t="shared" si="7"/>
        <v>414</v>
      </c>
      <c r="S50" s="56">
        <f t="shared" si="7"/>
        <v>444</v>
      </c>
      <c r="T50" s="56">
        <f t="shared" si="7"/>
        <v>474</v>
      </c>
      <c r="U50" s="44"/>
    </row>
    <row r="51" spans="1:21" ht="31.5">
      <c r="A51" s="17"/>
      <c r="C51" s="17"/>
      <c r="D51" s="20" t="s">
        <v>5</v>
      </c>
      <c r="E51" s="32"/>
      <c r="F51" s="37"/>
      <c r="G51" s="39" t="s">
        <v>100</v>
      </c>
      <c r="H51" s="56">
        <f t="shared" si="4"/>
        <v>5898</v>
      </c>
      <c r="I51" s="56">
        <f t="shared" ref="I51:T51" si="8">I52</f>
        <v>396</v>
      </c>
      <c r="J51" s="56">
        <f t="shared" si="8"/>
        <v>608</v>
      </c>
      <c r="K51" s="56">
        <f t="shared" si="8"/>
        <v>629</v>
      </c>
      <c r="L51" s="56">
        <f t="shared" si="8"/>
        <v>415</v>
      </c>
      <c r="M51" s="56">
        <f t="shared" si="8"/>
        <v>475</v>
      </c>
      <c r="N51" s="56">
        <f t="shared" si="8"/>
        <v>598</v>
      </c>
      <c r="O51" s="56">
        <f t="shared" si="8"/>
        <v>414</v>
      </c>
      <c r="P51" s="56">
        <f t="shared" si="8"/>
        <v>454</v>
      </c>
      <c r="Q51" s="56">
        <f t="shared" si="8"/>
        <v>577</v>
      </c>
      <c r="R51" s="56">
        <f t="shared" si="8"/>
        <v>414</v>
      </c>
      <c r="S51" s="56">
        <f t="shared" si="8"/>
        <v>444</v>
      </c>
      <c r="T51" s="56">
        <f t="shared" si="8"/>
        <v>474</v>
      </c>
    </row>
    <row r="52" spans="1:21" ht="12.75" customHeight="1">
      <c r="A52" s="17"/>
      <c r="B52" s="17"/>
      <c r="C52" s="17"/>
      <c r="D52" s="20"/>
      <c r="E52" s="20" t="s">
        <v>4</v>
      </c>
      <c r="F52" s="39"/>
      <c r="G52" s="21" t="s">
        <v>73</v>
      </c>
      <c r="H52" s="56">
        <f t="shared" si="4"/>
        <v>5898</v>
      </c>
      <c r="I52" s="60">
        <f t="shared" ref="I52:T52" si="9">I53+I54+I55+I56+I57+I58+I59+I60+I63+I64+I69</f>
        <v>396</v>
      </c>
      <c r="J52" s="60">
        <f t="shared" si="9"/>
        <v>608</v>
      </c>
      <c r="K52" s="60">
        <f t="shared" si="9"/>
        <v>629</v>
      </c>
      <c r="L52" s="60">
        <f t="shared" si="9"/>
        <v>415</v>
      </c>
      <c r="M52" s="60">
        <f t="shared" si="9"/>
        <v>475</v>
      </c>
      <c r="N52" s="60">
        <f t="shared" si="9"/>
        <v>598</v>
      </c>
      <c r="O52" s="60">
        <f t="shared" si="9"/>
        <v>414</v>
      </c>
      <c r="P52" s="60">
        <f t="shared" si="9"/>
        <v>454</v>
      </c>
      <c r="Q52" s="60">
        <f t="shared" si="9"/>
        <v>577</v>
      </c>
      <c r="R52" s="60">
        <f t="shared" si="9"/>
        <v>414</v>
      </c>
      <c r="S52" s="60">
        <f t="shared" si="9"/>
        <v>444</v>
      </c>
      <c r="T52" s="60">
        <f t="shared" si="9"/>
        <v>474</v>
      </c>
    </row>
    <row r="53" spans="1:21">
      <c r="A53" s="31"/>
      <c r="B53" s="31"/>
      <c r="C53" s="31"/>
      <c r="D53" s="31"/>
      <c r="E53" s="33"/>
      <c r="F53" s="40">
        <v>111</v>
      </c>
      <c r="G53" s="38" t="s">
        <v>103</v>
      </c>
      <c r="H53" s="56">
        <f t="shared" si="4"/>
        <v>3996</v>
      </c>
      <c r="I53" s="62">
        <v>333</v>
      </c>
      <c r="J53" s="62">
        <v>333</v>
      </c>
      <c r="K53" s="62">
        <v>333</v>
      </c>
      <c r="L53" s="62">
        <v>333</v>
      </c>
      <c r="M53" s="62">
        <v>333</v>
      </c>
      <c r="N53" s="62">
        <v>333</v>
      </c>
      <c r="O53" s="62">
        <v>333</v>
      </c>
      <c r="P53" s="62">
        <v>333</v>
      </c>
      <c r="Q53" s="62">
        <v>333</v>
      </c>
      <c r="R53" s="62">
        <v>333</v>
      </c>
      <c r="S53" s="62">
        <v>333</v>
      </c>
      <c r="T53" s="62">
        <v>333</v>
      </c>
    </row>
    <row r="54" spans="1:21">
      <c r="A54" s="31"/>
      <c r="B54" s="31"/>
      <c r="C54" s="31"/>
      <c r="D54" s="31"/>
      <c r="E54" s="33"/>
      <c r="F54" s="40">
        <v>113</v>
      </c>
      <c r="G54" s="38" t="s">
        <v>75</v>
      </c>
      <c r="H54" s="56">
        <f t="shared" si="4"/>
        <v>334</v>
      </c>
      <c r="I54" s="62"/>
      <c r="J54" s="62">
        <v>106</v>
      </c>
      <c r="K54" s="62">
        <v>81</v>
      </c>
      <c r="L54" s="62"/>
      <c r="M54" s="62"/>
      <c r="N54" s="62">
        <v>66</v>
      </c>
      <c r="O54" s="63"/>
      <c r="P54" s="62"/>
      <c r="Q54" s="62">
        <v>81</v>
      </c>
      <c r="R54" s="62"/>
      <c r="S54" s="62"/>
      <c r="T54" s="62"/>
    </row>
    <row r="55" spans="1:21" ht="13.5" customHeight="1">
      <c r="A55" s="31"/>
      <c r="B55" s="31"/>
      <c r="C55" s="31"/>
      <c r="D55" s="31"/>
      <c r="E55" s="33"/>
      <c r="F55" s="40">
        <v>121</v>
      </c>
      <c r="G55" s="38" t="s">
        <v>76</v>
      </c>
      <c r="H55" s="56">
        <f t="shared" si="4"/>
        <v>348</v>
      </c>
      <c r="I55" s="62">
        <v>29</v>
      </c>
      <c r="J55" s="62">
        <v>29</v>
      </c>
      <c r="K55" s="62">
        <v>29</v>
      </c>
      <c r="L55" s="62">
        <v>29</v>
      </c>
      <c r="M55" s="62">
        <v>29</v>
      </c>
      <c r="N55" s="62">
        <v>29</v>
      </c>
      <c r="O55" s="62">
        <v>29</v>
      </c>
      <c r="P55" s="62">
        <v>29</v>
      </c>
      <c r="Q55" s="62">
        <v>29</v>
      </c>
      <c r="R55" s="62">
        <v>29</v>
      </c>
      <c r="S55" s="62">
        <v>29</v>
      </c>
      <c r="T55" s="62">
        <v>29</v>
      </c>
    </row>
    <row r="56" spans="1:21" ht="33.75">
      <c r="A56" s="31"/>
      <c r="B56" s="31"/>
      <c r="C56" s="31"/>
      <c r="D56" s="31"/>
      <c r="E56" s="33"/>
      <c r="F56" s="40">
        <v>122</v>
      </c>
      <c r="G56" s="38" t="s">
        <v>104</v>
      </c>
      <c r="H56" s="56">
        <f t="shared" si="4"/>
        <v>132</v>
      </c>
      <c r="I56" s="64">
        <v>11</v>
      </c>
      <c r="J56" s="64">
        <v>11</v>
      </c>
      <c r="K56" s="64">
        <v>11</v>
      </c>
      <c r="L56" s="64">
        <v>11</v>
      </c>
      <c r="M56" s="64">
        <v>11</v>
      </c>
      <c r="N56" s="64">
        <v>11</v>
      </c>
      <c r="O56" s="64">
        <v>11</v>
      </c>
      <c r="P56" s="64">
        <v>11</v>
      </c>
      <c r="Q56" s="64">
        <v>11</v>
      </c>
      <c r="R56" s="64">
        <v>11</v>
      </c>
      <c r="S56" s="64">
        <v>11</v>
      </c>
      <c r="T56" s="64">
        <v>11</v>
      </c>
    </row>
    <row r="57" spans="1:21" ht="33.75">
      <c r="A57" s="31"/>
      <c r="B57" s="31"/>
      <c r="C57" s="31"/>
      <c r="D57" s="31"/>
      <c r="E57" s="33"/>
      <c r="F57" s="40">
        <v>124</v>
      </c>
      <c r="G57" s="38" t="s">
        <v>79</v>
      </c>
      <c r="H57" s="56">
        <f t="shared" si="4"/>
        <v>84</v>
      </c>
      <c r="I57" s="64">
        <v>7</v>
      </c>
      <c r="J57" s="64">
        <v>7</v>
      </c>
      <c r="K57" s="64">
        <v>7</v>
      </c>
      <c r="L57" s="64">
        <v>7</v>
      </c>
      <c r="M57" s="64">
        <v>7</v>
      </c>
      <c r="N57" s="64">
        <v>7</v>
      </c>
      <c r="O57" s="64">
        <v>7</v>
      </c>
      <c r="P57" s="64">
        <v>7</v>
      </c>
      <c r="Q57" s="64">
        <v>7</v>
      </c>
      <c r="R57" s="64">
        <v>7</v>
      </c>
      <c r="S57" s="64">
        <v>7</v>
      </c>
      <c r="T57" s="64">
        <v>7</v>
      </c>
    </row>
    <row r="58" spans="1:21" ht="22.5">
      <c r="A58" s="31"/>
      <c r="B58" s="31"/>
      <c r="C58" s="31"/>
      <c r="D58" s="31"/>
      <c r="E58" s="33"/>
      <c r="F58" s="40">
        <v>131</v>
      </c>
      <c r="G58" s="38" t="s">
        <v>105</v>
      </c>
      <c r="H58" s="56">
        <f t="shared" si="4"/>
        <v>168</v>
      </c>
      <c r="I58" s="62">
        <v>14</v>
      </c>
      <c r="J58" s="62">
        <v>14</v>
      </c>
      <c r="K58" s="62">
        <v>14</v>
      </c>
      <c r="L58" s="62">
        <v>14</v>
      </c>
      <c r="M58" s="62">
        <v>14</v>
      </c>
      <c r="N58" s="62">
        <v>14</v>
      </c>
      <c r="O58" s="62">
        <v>14</v>
      </c>
      <c r="P58" s="62">
        <v>14</v>
      </c>
      <c r="Q58" s="62">
        <v>14</v>
      </c>
      <c r="R58" s="62">
        <v>14</v>
      </c>
      <c r="S58" s="62">
        <v>14</v>
      </c>
      <c r="T58" s="62">
        <v>14</v>
      </c>
    </row>
    <row r="59" spans="1:21" ht="33.75">
      <c r="A59" s="31"/>
      <c r="B59" s="31"/>
      <c r="C59" s="31"/>
      <c r="D59" s="31"/>
      <c r="E59" s="33"/>
      <c r="F59" s="40">
        <v>135</v>
      </c>
      <c r="G59" s="38" t="s">
        <v>106</v>
      </c>
      <c r="H59" s="56">
        <f t="shared" si="4"/>
        <v>24</v>
      </c>
      <c r="I59" s="62">
        <v>2</v>
      </c>
      <c r="J59" s="62">
        <v>2</v>
      </c>
      <c r="K59" s="62">
        <v>2</v>
      </c>
      <c r="L59" s="62">
        <v>2</v>
      </c>
      <c r="M59" s="62">
        <v>2</v>
      </c>
      <c r="N59" s="62">
        <v>2</v>
      </c>
      <c r="O59" s="62">
        <v>2</v>
      </c>
      <c r="P59" s="62">
        <v>2</v>
      </c>
      <c r="Q59" s="62">
        <v>2</v>
      </c>
      <c r="R59" s="62">
        <v>2</v>
      </c>
      <c r="S59" s="62">
        <v>2</v>
      </c>
      <c r="T59" s="62">
        <v>2</v>
      </c>
    </row>
    <row r="60" spans="1:21">
      <c r="A60" s="31"/>
      <c r="B60" s="31"/>
      <c r="C60" s="31"/>
      <c r="D60" s="31"/>
      <c r="E60" s="33"/>
      <c r="F60" s="40">
        <v>149</v>
      </c>
      <c r="G60" s="38" t="s">
        <v>177</v>
      </c>
      <c r="H60" s="56">
        <f t="shared" si="4"/>
        <v>100</v>
      </c>
      <c r="I60" s="62"/>
      <c r="J60" s="65">
        <v>40</v>
      </c>
      <c r="K60" s="65"/>
      <c r="L60" s="65"/>
      <c r="M60" s="65"/>
      <c r="N60" s="65">
        <v>30</v>
      </c>
      <c r="O60" s="66"/>
      <c r="P60" s="65"/>
      <c r="Q60" s="65"/>
      <c r="R60" s="65"/>
      <c r="S60" s="65">
        <v>30</v>
      </c>
      <c r="T60" s="62"/>
    </row>
    <row r="61" spans="1:21" ht="12.75" customHeight="1">
      <c r="A61" s="31"/>
      <c r="B61" s="31"/>
      <c r="C61" s="31"/>
      <c r="D61" s="31"/>
      <c r="E61" s="33"/>
      <c r="F61" s="40"/>
      <c r="G61" s="52" t="s">
        <v>159</v>
      </c>
      <c r="H61" s="56">
        <f t="shared" si="4"/>
        <v>60</v>
      </c>
      <c r="I61" s="67"/>
      <c r="J61" s="62"/>
      <c r="K61" s="62"/>
      <c r="L61" s="62"/>
      <c r="M61" s="62"/>
      <c r="N61" s="62">
        <v>30</v>
      </c>
      <c r="O61" s="63"/>
      <c r="P61" s="62"/>
      <c r="Q61" s="62"/>
      <c r="R61" s="62"/>
      <c r="S61" s="62">
        <v>30</v>
      </c>
      <c r="T61" s="62"/>
    </row>
    <row r="62" spans="1:21" ht="12.75" customHeight="1">
      <c r="A62" s="31"/>
      <c r="B62" s="31"/>
      <c r="C62" s="31"/>
      <c r="D62" s="31"/>
      <c r="E62" s="33"/>
      <c r="F62" s="40"/>
      <c r="G62" s="52" t="s">
        <v>86</v>
      </c>
      <c r="H62" s="56">
        <f t="shared" si="4"/>
        <v>40</v>
      </c>
      <c r="I62" s="67"/>
      <c r="J62" s="62">
        <v>40</v>
      </c>
      <c r="K62" s="62"/>
      <c r="L62" s="62"/>
      <c r="M62" s="62"/>
      <c r="N62" s="62"/>
      <c r="O62" s="63"/>
      <c r="P62" s="62"/>
      <c r="Q62" s="62"/>
      <c r="R62" s="62"/>
      <c r="S62" s="62"/>
      <c r="T62" s="62"/>
    </row>
    <row r="63" spans="1:21">
      <c r="A63" s="31"/>
      <c r="B63" s="31"/>
      <c r="C63" s="31"/>
      <c r="D63" s="31"/>
      <c r="E63" s="33"/>
      <c r="F63" s="40">
        <v>152</v>
      </c>
      <c r="G63" s="38" t="s">
        <v>107</v>
      </c>
      <c r="H63" s="56">
        <f t="shared" si="4"/>
        <v>220</v>
      </c>
      <c r="I63" s="62"/>
      <c r="J63" s="62">
        <v>36</v>
      </c>
      <c r="K63" s="62">
        <v>19</v>
      </c>
      <c r="L63" s="62">
        <v>19</v>
      </c>
      <c r="M63" s="62">
        <v>19</v>
      </c>
      <c r="N63" s="62">
        <v>19</v>
      </c>
      <c r="O63" s="62">
        <v>18</v>
      </c>
      <c r="P63" s="62">
        <v>18</v>
      </c>
      <c r="Q63" s="62">
        <v>18</v>
      </c>
      <c r="R63" s="62">
        <v>18</v>
      </c>
      <c r="S63" s="62">
        <v>18</v>
      </c>
      <c r="T63" s="62">
        <v>18</v>
      </c>
    </row>
    <row r="64" spans="1:21" ht="17.25" customHeight="1">
      <c r="A64" s="31"/>
      <c r="B64" s="31"/>
      <c r="C64" s="31"/>
      <c r="D64" s="31"/>
      <c r="E64" s="33"/>
      <c r="F64" s="40">
        <v>159</v>
      </c>
      <c r="G64" s="38" t="s">
        <v>88</v>
      </c>
      <c r="H64" s="56">
        <f t="shared" si="4"/>
        <v>422</v>
      </c>
      <c r="I64" s="65">
        <f>I65+I66+I67</f>
        <v>0</v>
      </c>
      <c r="J64" s="65">
        <f t="shared" ref="J64:T64" si="10">J65+J66+J67</f>
        <v>30</v>
      </c>
      <c r="K64" s="65">
        <f t="shared" si="10"/>
        <v>108</v>
      </c>
      <c r="L64" s="65">
        <f t="shared" si="10"/>
        <v>0</v>
      </c>
      <c r="M64" s="65">
        <f t="shared" si="10"/>
        <v>60</v>
      </c>
      <c r="N64" s="65">
        <f t="shared" si="10"/>
        <v>62</v>
      </c>
      <c r="O64" s="65">
        <f t="shared" si="10"/>
        <v>0</v>
      </c>
      <c r="P64" s="65">
        <f t="shared" si="10"/>
        <v>40</v>
      </c>
      <c r="Q64" s="65">
        <f t="shared" si="10"/>
        <v>62</v>
      </c>
      <c r="R64" s="65">
        <f t="shared" si="10"/>
        <v>0</v>
      </c>
      <c r="S64" s="65">
        <f t="shared" si="10"/>
        <v>0</v>
      </c>
      <c r="T64" s="65">
        <f t="shared" si="10"/>
        <v>60</v>
      </c>
    </row>
    <row r="65" spans="1:20" ht="12.75" customHeight="1">
      <c r="A65" s="31"/>
      <c r="B65" s="31"/>
      <c r="C65" s="31"/>
      <c r="D65" s="31"/>
      <c r="E65" s="33"/>
      <c r="F65" s="40"/>
      <c r="G65" s="52" t="s">
        <v>27</v>
      </c>
      <c r="H65" s="56">
        <f t="shared" si="4"/>
        <v>246</v>
      </c>
      <c r="I65" s="67"/>
      <c r="J65" s="62"/>
      <c r="K65" s="62">
        <v>62</v>
      </c>
      <c r="L65" s="62"/>
      <c r="M65" s="62"/>
      <c r="N65" s="62">
        <v>62</v>
      </c>
      <c r="O65" s="63"/>
      <c r="P65" s="62"/>
      <c r="Q65" s="62">
        <v>62</v>
      </c>
      <c r="R65" s="62"/>
      <c r="S65" s="62"/>
      <c r="T65" s="62">
        <v>60</v>
      </c>
    </row>
    <row r="66" spans="1:20" ht="12.75" customHeight="1">
      <c r="A66" s="31"/>
      <c r="B66" s="31"/>
      <c r="C66" s="31"/>
      <c r="D66" s="31"/>
      <c r="E66" s="33"/>
      <c r="F66" s="40"/>
      <c r="G66" s="52" t="s">
        <v>180</v>
      </c>
      <c r="H66" s="56">
        <v>121</v>
      </c>
      <c r="I66" s="67"/>
      <c r="J66" s="62"/>
      <c r="K66" s="62">
        <v>46</v>
      </c>
      <c r="L66" s="62"/>
      <c r="M66" s="62">
        <v>60</v>
      </c>
      <c r="N66" s="62"/>
      <c r="O66" s="63"/>
      <c r="P66" s="62">
        <v>40</v>
      </c>
      <c r="Q66" s="62"/>
      <c r="R66" s="62"/>
      <c r="S66" s="62"/>
      <c r="T66" s="62"/>
    </row>
    <row r="67" spans="1:20" ht="12.75" customHeight="1">
      <c r="A67" s="31"/>
      <c r="B67" s="31"/>
      <c r="C67" s="31"/>
      <c r="D67" s="31"/>
      <c r="E67" s="33"/>
      <c r="F67" s="40"/>
      <c r="G67" s="52" t="s">
        <v>181</v>
      </c>
      <c r="H67" s="56">
        <f t="shared" si="4"/>
        <v>30</v>
      </c>
      <c r="I67" s="67"/>
      <c r="J67" s="62">
        <v>30</v>
      </c>
      <c r="K67" s="62"/>
      <c r="L67" s="62"/>
      <c r="M67" s="62"/>
      <c r="N67" s="62"/>
      <c r="O67" s="63"/>
      <c r="P67" s="62"/>
      <c r="Q67" s="62"/>
      <c r="R67" s="62"/>
      <c r="S67" s="62"/>
      <c r="T67" s="62"/>
    </row>
    <row r="68" spans="1:20" ht="12.75" customHeight="1">
      <c r="A68" s="31"/>
      <c r="B68" s="31"/>
      <c r="C68" s="31"/>
      <c r="D68" s="31"/>
      <c r="E68" s="33"/>
      <c r="F68" s="40"/>
      <c r="G68" s="52" t="s">
        <v>92</v>
      </c>
      <c r="H68" s="56">
        <v>25</v>
      </c>
      <c r="I68" s="67"/>
      <c r="J68" s="62"/>
      <c r="K68" s="62"/>
      <c r="L68" s="62"/>
      <c r="M68" s="62"/>
      <c r="N68" s="62"/>
      <c r="O68" s="63"/>
      <c r="P68" s="62"/>
      <c r="Q68" s="62"/>
      <c r="R68" s="62"/>
      <c r="S68" s="62"/>
      <c r="T68" s="62"/>
    </row>
    <row r="69" spans="1:20" ht="23.25">
      <c r="A69" s="31"/>
      <c r="B69" s="31"/>
      <c r="C69" s="31"/>
      <c r="D69" s="31"/>
      <c r="E69" s="33"/>
      <c r="F69" s="20" t="s">
        <v>20</v>
      </c>
      <c r="G69" s="29" t="s">
        <v>96</v>
      </c>
      <c r="H69" s="56">
        <f t="shared" si="4"/>
        <v>70</v>
      </c>
      <c r="I69" s="62"/>
      <c r="J69" s="62"/>
      <c r="K69" s="62">
        <v>25</v>
      </c>
      <c r="L69" s="62"/>
      <c r="M69" s="62"/>
      <c r="N69" s="62">
        <v>25</v>
      </c>
      <c r="O69" s="63"/>
      <c r="P69" s="62"/>
      <c r="Q69" s="62">
        <v>20</v>
      </c>
      <c r="R69" s="62"/>
      <c r="S69" s="62"/>
      <c r="T69" s="62"/>
    </row>
    <row r="72" spans="1:20">
      <c r="D72" t="s">
        <v>182</v>
      </c>
      <c r="J72" t="s">
        <v>115</v>
      </c>
    </row>
    <row r="74" spans="1:20">
      <c r="D74" t="s">
        <v>110</v>
      </c>
      <c r="J74" t="s">
        <v>13</v>
      </c>
    </row>
  </sheetData>
  <mergeCells count="24">
    <mergeCell ref="N1:T1"/>
    <mergeCell ref="N2:T2"/>
    <mergeCell ref="A3:T3"/>
    <mergeCell ref="A4:D4"/>
    <mergeCell ref="K11:K14"/>
    <mergeCell ref="L11:L14"/>
    <mergeCell ref="M11:M14"/>
    <mergeCell ref="N11:N14"/>
    <mergeCell ref="A5:B5"/>
    <mergeCell ref="A6:B6"/>
    <mergeCell ref="A7:F7"/>
    <mergeCell ref="G7:K7"/>
    <mergeCell ref="G9:G14"/>
    <mergeCell ref="H9:H14"/>
    <mergeCell ref="I9:T10"/>
    <mergeCell ref="I11:I14"/>
    <mergeCell ref="A15:T15"/>
    <mergeCell ref="O11:O14"/>
    <mergeCell ref="P11:P14"/>
    <mergeCell ref="J11:J14"/>
    <mergeCell ref="Q11:Q14"/>
    <mergeCell ref="R11:R14"/>
    <mergeCell ref="S11:S14"/>
    <mergeCell ref="T11:T14"/>
  </mergeCells>
  <pageMargins left="0.2" right="0.2" top="0.53" bottom="0.23" header="0.25" footer="0.2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</vt:i4>
      </vt:variant>
    </vt:vector>
  </HeadingPairs>
  <TitlesOfParts>
    <vt:vector size="9" baseType="lpstr">
      <vt:lpstr>прил 8</vt:lpstr>
      <vt:lpstr>прил 10</vt:lpstr>
      <vt:lpstr>прил 2 ОВП</vt:lpstr>
      <vt:lpstr>прил 5 ОВП</vt:lpstr>
      <vt:lpstr>прил 2МРЦ</vt:lpstr>
      <vt:lpstr>прил 5 ЦМИ</vt:lpstr>
      <vt:lpstr>проект 1 -2020</vt:lpstr>
      <vt:lpstr>проект 4-2020</vt:lpstr>
      <vt:lpstr>'прил 8'!Заголовки_для_печати</vt:lpstr>
    </vt:vector>
  </TitlesOfParts>
  <Company>UNIVERSAL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2021-01-29T03:29:13Z</cp:lastPrinted>
  <dcterms:created xsi:type="dcterms:W3CDTF">2014-02-14T11:13:32Z</dcterms:created>
  <dcterms:modified xsi:type="dcterms:W3CDTF">2022-04-12T16:48:17Z</dcterms:modified>
</cp:coreProperties>
</file>